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3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4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5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6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17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8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michaelg\Documents\tmp\metno\projects\OSPAR\2023_reporting\"/>
    </mc:Choice>
  </mc:AlternateContent>
  <xr:revisionPtr revIDLastSave="0" documentId="13_ncr:1_{C3714C96-141D-4595-A10F-227E06BC487E}" xr6:coauthVersionLast="47" xr6:coauthVersionMax="47" xr10:uidLastSave="{00000000-0000-0000-0000-000000000000}"/>
  <bookViews>
    <workbookView xWindow="-120" yWindow="-120" windowWidth="29040" windowHeight="18240" tabRatio="840" xr2:uid="{00000000-000D-0000-FFFF-FFFF00000000}"/>
  </bookViews>
  <sheets>
    <sheet name="NOx-CEIP 2023" sheetId="36" r:id="rId1"/>
    <sheet name="NH3-CEIP 2023" sheetId="37" r:id="rId2"/>
    <sheet name="BELGIUM" sheetId="38" r:id="rId3"/>
    <sheet name="DENMARK" sheetId="1" r:id="rId4"/>
    <sheet name="FINLAND" sheetId="21" r:id="rId5"/>
    <sheet name="FRANCE" sheetId="20" r:id="rId6"/>
    <sheet name="GERMANY" sheetId="22" r:id="rId7"/>
    <sheet name="ICELAND" sheetId="23" r:id="rId8"/>
    <sheet name="IRELAND" sheetId="24" r:id="rId9"/>
    <sheet name="LUXEMBOURG" sheetId="25" r:id="rId10"/>
    <sheet name="NETHERLANDS" sheetId="26" r:id="rId11"/>
    <sheet name="NORWAY" sheetId="39" r:id="rId12"/>
    <sheet name="PORTUGAL" sheetId="40" r:id="rId13"/>
    <sheet name="SPAIN" sheetId="41" r:id="rId14"/>
    <sheet name="SWITZERLAND" sheetId="44" r:id="rId15"/>
    <sheet name="SWEDEN" sheetId="27" r:id="rId16"/>
    <sheet name="UNITED KINGDOM" sheetId="43" r:id="rId17"/>
    <sheet name="NORTH SEA" sheetId="29" r:id="rId18"/>
    <sheet name="NE ATLANTIC" sheetId="28" r:id="rId19"/>
    <sheet name="OTHER" sheetId="31" r:id="rId20"/>
    <sheet name="TABLES" sheetId="14" r:id="rId21"/>
  </sheets>
  <definedNames>
    <definedName name="national_trends_NH3_1990_2019" localSheetId="1">'NH3-CEIP 2023'!$A$7:$AE$66</definedName>
    <definedName name="national_trends_NOx_1990_2019" localSheetId="0">'NOx-CEIP 2023'!$A$7:$AE$66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00" i="14" l="1"/>
  <c r="Y100" i="14"/>
  <c r="Z100" i="14"/>
  <c r="AA100" i="14"/>
  <c r="AB100" i="14"/>
  <c r="AC100" i="14"/>
  <c r="AD100" i="14"/>
  <c r="AE100" i="14"/>
  <c r="AF100" i="14"/>
  <c r="AG100" i="14"/>
  <c r="AH100" i="14"/>
  <c r="AI100" i="14"/>
  <c r="AJ100" i="14"/>
  <c r="X101" i="14"/>
  <c r="Y101" i="14"/>
  <c r="Z101" i="14"/>
  <c r="AA101" i="14"/>
  <c r="AB101" i="14"/>
  <c r="AC101" i="14"/>
  <c r="AD101" i="14"/>
  <c r="AE101" i="14"/>
  <c r="AF101" i="14"/>
  <c r="AG101" i="14"/>
  <c r="AH101" i="14"/>
  <c r="AI101" i="14"/>
  <c r="AJ101" i="14"/>
  <c r="X102" i="14"/>
  <c r="Y102" i="14"/>
  <c r="Z102" i="14"/>
  <c r="AA102" i="14"/>
  <c r="AB102" i="14"/>
  <c r="AC102" i="14"/>
  <c r="AD102" i="14"/>
  <c r="AE102" i="14"/>
  <c r="AF102" i="14"/>
  <c r="AG102" i="14"/>
  <c r="AH102" i="14"/>
  <c r="AI102" i="14"/>
  <c r="AJ102" i="14"/>
  <c r="X53" i="14"/>
  <c r="Y53" i="14"/>
  <c r="Z53" i="14"/>
  <c r="AA53" i="14"/>
  <c r="AB53" i="14"/>
  <c r="AC53" i="14"/>
  <c r="AD53" i="14"/>
  <c r="AE53" i="14"/>
  <c r="AF53" i="14"/>
  <c r="AG53" i="14"/>
  <c r="AH53" i="14"/>
  <c r="AI53" i="14"/>
  <c r="AJ53" i="14"/>
  <c r="X54" i="14"/>
  <c r="Y54" i="14"/>
  <c r="Z54" i="14"/>
  <c r="AA54" i="14"/>
  <c r="AB54" i="14"/>
  <c r="AC54" i="14"/>
  <c r="AD54" i="14"/>
  <c r="AE54" i="14"/>
  <c r="AF54" i="14"/>
  <c r="AG54" i="14"/>
  <c r="AH54" i="14"/>
  <c r="AI54" i="14"/>
  <c r="AJ54" i="14"/>
  <c r="X55" i="14"/>
  <c r="Y55" i="14"/>
  <c r="Z55" i="14"/>
  <c r="AA55" i="14"/>
  <c r="AB55" i="14"/>
  <c r="AC55" i="14"/>
  <c r="AD55" i="14"/>
  <c r="AE55" i="14"/>
  <c r="AF55" i="14"/>
  <c r="AG55" i="14"/>
  <c r="AH55" i="14"/>
  <c r="AI55" i="14"/>
  <c r="AJ55" i="14"/>
  <c r="X56" i="14"/>
  <c r="Y56" i="14"/>
  <c r="Z56" i="14"/>
  <c r="AA56" i="14"/>
  <c r="AB56" i="14"/>
  <c r="AC56" i="14"/>
  <c r="AD56" i="14"/>
  <c r="AE56" i="14"/>
  <c r="AF56" i="14"/>
  <c r="AG56" i="14"/>
  <c r="AH56" i="14"/>
  <c r="AI56" i="14"/>
  <c r="AJ56" i="14"/>
  <c r="X57" i="14"/>
  <c r="Y57" i="14"/>
  <c r="Z57" i="14"/>
  <c r="AA57" i="14"/>
  <c r="AB57" i="14"/>
  <c r="AC57" i="14"/>
  <c r="AD57" i="14"/>
  <c r="AE57" i="14"/>
  <c r="AF57" i="14"/>
  <c r="AG57" i="14"/>
  <c r="AH57" i="14"/>
  <c r="AI57" i="14"/>
  <c r="AJ57" i="14"/>
  <c r="X58" i="14"/>
  <c r="Y58" i="14"/>
  <c r="Z58" i="14"/>
  <c r="AA58" i="14"/>
  <c r="AB58" i="14"/>
  <c r="AC58" i="14"/>
  <c r="AD58" i="14"/>
  <c r="AE58" i="14"/>
  <c r="AF58" i="14"/>
  <c r="AG58" i="14"/>
  <c r="AH58" i="14"/>
  <c r="AI58" i="14"/>
  <c r="AJ58" i="14"/>
  <c r="X59" i="14"/>
  <c r="Y59" i="14"/>
  <c r="Z59" i="14"/>
  <c r="AA59" i="14"/>
  <c r="AB59" i="14"/>
  <c r="AC59" i="14"/>
  <c r="AD59" i="14"/>
  <c r="AE59" i="14"/>
  <c r="AF59" i="14"/>
  <c r="AG59" i="14"/>
  <c r="AH59" i="14"/>
  <c r="AI59" i="14"/>
  <c r="AJ59" i="14"/>
  <c r="X60" i="14"/>
  <c r="Y60" i="14"/>
  <c r="Z60" i="14"/>
  <c r="AA60" i="14"/>
  <c r="AB60" i="14"/>
  <c r="AC60" i="14"/>
  <c r="AD60" i="14"/>
  <c r="AE60" i="14"/>
  <c r="AF60" i="14"/>
  <c r="AG60" i="14"/>
  <c r="AH60" i="14"/>
  <c r="AI60" i="14"/>
  <c r="AJ60" i="14"/>
  <c r="X61" i="14"/>
  <c r="Y61" i="14"/>
  <c r="Z61" i="14"/>
  <c r="AA61" i="14"/>
  <c r="AB61" i="14"/>
  <c r="AC61" i="14"/>
  <c r="AD61" i="14"/>
  <c r="AE61" i="14"/>
  <c r="AF61" i="14"/>
  <c r="AG61" i="14"/>
  <c r="AH61" i="14"/>
  <c r="AI61" i="14"/>
  <c r="AJ61" i="14"/>
  <c r="X62" i="14"/>
  <c r="Y62" i="14"/>
  <c r="Z62" i="14"/>
  <c r="AA62" i="14"/>
  <c r="AB62" i="14"/>
  <c r="AC62" i="14"/>
  <c r="AD62" i="14"/>
  <c r="AE62" i="14"/>
  <c r="AF62" i="14"/>
  <c r="AG62" i="14"/>
  <c r="AH62" i="14"/>
  <c r="AI62" i="14"/>
  <c r="AJ62" i="14"/>
  <c r="X63" i="14"/>
  <c r="Y63" i="14"/>
  <c r="Z63" i="14"/>
  <c r="AA63" i="14"/>
  <c r="AB63" i="14"/>
  <c r="AC63" i="14"/>
  <c r="AD63" i="14"/>
  <c r="AE63" i="14"/>
  <c r="AF63" i="14"/>
  <c r="AG63" i="14"/>
  <c r="AH63" i="14"/>
  <c r="AI63" i="14"/>
  <c r="AJ63" i="14"/>
  <c r="X6" i="14"/>
  <c r="Y6" i="14"/>
  <c r="Z6" i="14"/>
  <c r="AA6" i="14"/>
  <c r="AB6" i="14"/>
  <c r="AC6" i="14"/>
  <c r="AD6" i="14"/>
  <c r="AE6" i="14"/>
  <c r="AE21" i="14" s="1"/>
  <c r="AF6" i="14"/>
  <c r="AG6" i="14"/>
  <c r="AH6" i="14"/>
  <c r="AI6" i="14"/>
  <c r="AJ6" i="14"/>
  <c r="X7" i="14"/>
  <c r="Y7" i="14"/>
  <c r="Z7" i="14"/>
  <c r="Z21" i="14" s="1"/>
  <c r="AA7" i="14"/>
  <c r="AB7" i="14"/>
  <c r="AC7" i="14"/>
  <c r="AD7" i="14"/>
  <c r="AE7" i="14"/>
  <c r="AF7" i="14"/>
  <c r="AG7" i="14"/>
  <c r="AH7" i="14"/>
  <c r="AH21" i="14" s="1"/>
  <c r="AI7" i="14"/>
  <c r="AJ7" i="14"/>
  <c r="X8" i="14"/>
  <c r="Y8" i="14"/>
  <c r="Z8" i="14"/>
  <c r="AA8" i="14"/>
  <c r="AB8" i="14"/>
  <c r="AC8" i="14"/>
  <c r="AC21" i="14" s="1"/>
  <c r="AD8" i="14"/>
  <c r="AE8" i="14"/>
  <c r="AF8" i="14"/>
  <c r="AG8" i="14"/>
  <c r="AH8" i="14"/>
  <c r="AI8" i="14"/>
  <c r="AJ8" i="14"/>
  <c r="X9" i="14"/>
  <c r="X21" i="14" s="1"/>
  <c r="Y9" i="14"/>
  <c r="Z9" i="14"/>
  <c r="AA9" i="14"/>
  <c r="AB9" i="14"/>
  <c r="AC9" i="14"/>
  <c r="AD9" i="14"/>
  <c r="AE9" i="14"/>
  <c r="AF9" i="14"/>
  <c r="AF21" i="14" s="1"/>
  <c r="AG9" i="14"/>
  <c r="AH9" i="14"/>
  <c r="AI9" i="14"/>
  <c r="AJ9" i="14"/>
  <c r="X10" i="14"/>
  <c r="Y10" i="14"/>
  <c r="Z10" i="14"/>
  <c r="AA10" i="14"/>
  <c r="AA21" i="14" s="1"/>
  <c r="AB10" i="14"/>
  <c r="AC10" i="14"/>
  <c r="AD10" i="14"/>
  <c r="AE10" i="14"/>
  <c r="AF10" i="14"/>
  <c r="AG10" i="14"/>
  <c r="AH10" i="14"/>
  <c r="AI10" i="14"/>
  <c r="AI21" i="14" s="1"/>
  <c r="AJ10" i="14"/>
  <c r="X11" i="14"/>
  <c r="Y11" i="14"/>
  <c r="Z11" i="14"/>
  <c r="AA11" i="14"/>
  <c r="AB11" i="14"/>
  <c r="AC11" i="14"/>
  <c r="AD11" i="14"/>
  <c r="AD21" i="14" s="1"/>
  <c r="AE11" i="14"/>
  <c r="AF11" i="14"/>
  <c r="AG11" i="14"/>
  <c r="AH11" i="14"/>
  <c r="AI11" i="14"/>
  <c r="AJ11" i="14"/>
  <c r="X12" i="14"/>
  <c r="Y12" i="14"/>
  <c r="Y21" i="14" s="1"/>
  <c r="Z12" i="14"/>
  <c r="AA12" i="14"/>
  <c r="AB12" i="14"/>
  <c r="AC12" i="14"/>
  <c r="AD12" i="14"/>
  <c r="AE12" i="14"/>
  <c r="AF12" i="14"/>
  <c r="AG12" i="14"/>
  <c r="AG21" i="14" s="1"/>
  <c r="AH12" i="14"/>
  <c r="AI12" i="14"/>
  <c r="AJ12" i="14"/>
  <c r="X13" i="14"/>
  <c r="Y13" i="14"/>
  <c r="Z13" i="14"/>
  <c r="AA13" i="14"/>
  <c r="AB13" i="14"/>
  <c r="AC13" i="14"/>
  <c r="AD13" i="14"/>
  <c r="AE13" i="14"/>
  <c r="AF13" i="14"/>
  <c r="AG13" i="14"/>
  <c r="AH13" i="14"/>
  <c r="AI13" i="14"/>
  <c r="AJ13" i="14"/>
  <c r="X14" i="14"/>
  <c r="Y14" i="14"/>
  <c r="Z14" i="14"/>
  <c r="AA14" i="14"/>
  <c r="AB14" i="14"/>
  <c r="AC14" i="14"/>
  <c r="AD14" i="14"/>
  <c r="AE14" i="14"/>
  <c r="AF14" i="14"/>
  <c r="AG14" i="14"/>
  <c r="AH14" i="14"/>
  <c r="AI14" i="14"/>
  <c r="AJ14" i="14"/>
  <c r="X15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X16" i="14"/>
  <c r="Y16" i="14"/>
  <c r="Z16" i="14"/>
  <c r="AA16" i="14"/>
  <c r="AB16" i="14"/>
  <c r="AC16" i="14"/>
  <c r="AD16" i="14"/>
  <c r="AE16" i="14"/>
  <c r="AF16" i="14"/>
  <c r="AG16" i="14"/>
  <c r="AH16" i="14"/>
  <c r="AI16" i="14"/>
  <c r="AJ16" i="14"/>
  <c r="X17" i="14"/>
  <c r="Y17" i="14"/>
  <c r="Z17" i="14"/>
  <c r="AA17" i="14"/>
  <c r="AB17" i="14"/>
  <c r="AC17" i="14"/>
  <c r="AD17" i="14"/>
  <c r="AE17" i="14"/>
  <c r="AF17" i="14"/>
  <c r="AG17" i="14"/>
  <c r="AH17" i="14"/>
  <c r="AI17" i="14"/>
  <c r="AJ17" i="14"/>
  <c r="X18" i="14"/>
  <c r="Y18" i="14"/>
  <c r="Z18" i="14"/>
  <c r="AA18" i="14"/>
  <c r="AB18" i="14"/>
  <c r="AC18" i="14"/>
  <c r="AD18" i="14"/>
  <c r="AE18" i="14"/>
  <c r="AF18" i="14"/>
  <c r="AG18" i="14"/>
  <c r="AH18" i="14"/>
  <c r="AI18" i="14"/>
  <c r="AJ18" i="14"/>
  <c r="X19" i="14"/>
  <c r="Y19" i="14"/>
  <c r="Z19" i="14"/>
  <c r="AA19" i="14"/>
  <c r="AB19" i="14"/>
  <c r="AC19" i="14"/>
  <c r="AD19" i="14"/>
  <c r="AE19" i="14"/>
  <c r="AF19" i="14"/>
  <c r="AG19" i="14"/>
  <c r="AH19" i="14"/>
  <c r="AI19" i="14"/>
  <c r="AJ19" i="14"/>
  <c r="X20" i="14"/>
  <c r="Y20" i="14"/>
  <c r="Z20" i="14"/>
  <c r="AA20" i="14"/>
  <c r="AB20" i="14"/>
  <c r="AC20" i="14"/>
  <c r="AD20" i="14"/>
  <c r="AE20" i="14"/>
  <c r="AF20" i="14"/>
  <c r="AG20" i="14"/>
  <c r="AH20" i="14"/>
  <c r="AI20" i="14"/>
  <c r="AJ20" i="14"/>
  <c r="AB21" i="14"/>
  <c r="AJ21" i="14"/>
  <c r="X22" i="14"/>
  <c r="Y22" i="14"/>
  <c r="Z22" i="14"/>
  <c r="AA22" i="14"/>
  <c r="AB22" i="14"/>
  <c r="AC22" i="14"/>
  <c r="AD22" i="14"/>
  <c r="AE22" i="14"/>
  <c r="AF22" i="14"/>
  <c r="AG22" i="14"/>
  <c r="AH22" i="14"/>
  <c r="AI22" i="14"/>
  <c r="AJ22" i="14"/>
  <c r="X23" i="14"/>
  <c r="Y23" i="14"/>
  <c r="Z23" i="14"/>
  <c r="AA23" i="14"/>
  <c r="AB23" i="14"/>
  <c r="AC23" i="14"/>
  <c r="AD23" i="14"/>
  <c r="AE23" i="14"/>
  <c r="AF23" i="14"/>
  <c r="AG23" i="14"/>
  <c r="AH23" i="14"/>
  <c r="AI23" i="14"/>
  <c r="AJ23" i="14"/>
  <c r="X24" i="14"/>
  <c r="Y24" i="14"/>
  <c r="Z24" i="14"/>
  <c r="AA24" i="14"/>
  <c r="AB24" i="14"/>
  <c r="AC24" i="14"/>
  <c r="AD24" i="14"/>
  <c r="AE24" i="14"/>
  <c r="AF24" i="14"/>
  <c r="AG24" i="14"/>
  <c r="AH24" i="14"/>
  <c r="AI24" i="14"/>
  <c r="AJ24" i="14"/>
  <c r="AG72" i="37" l="1"/>
  <c r="AG71" i="37"/>
  <c r="AG70" i="37"/>
  <c r="AG67" i="37"/>
  <c r="AG72" i="36"/>
  <c r="AG71" i="36"/>
  <c r="AG70" i="36"/>
  <c r="AG67" i="36"/>
  <c r="BE71" i="14"/>
  <c r="BD71" i="14"/>
  <c r="BE70" i="14"/>
  <c r="BD70" i="14"/>
  <c r="BE69" i="14"/>
  <c r="BD69" i="14"/>
  <c r="BE67" i="14"/>
  <c r="BD67" i="14"/>
  <c r="BE66" i="14"/>
  <c r="BD66" i="14"/>
  <c r="BE65" i="14"/>
  <c r="BD65" i="14"/>
  <c r="BE64" i="14"/>
  <c r="BD64" i="14"/>
  <c r="BE63" i="14"/>
  <c r="BD63" i="14"/>
  <c r="BE62" i="14"/>
  <c r="BD62" i="14"/>
  <c r="BE61" i="14"/>
  <c r="BD61" i="14"/>
  <c r="BE60" i="14"/>
  <c r="BD60" i="14"/>
  <c r="BE59" i="14"/>
  <c r="BD59" i="14"/>
  <c r="BE58" i="14"/>
  <c r="BD58" i="14"/>
  <c r="BE57" i="14"/>
  <c r="BD57" i="14"/>
  <c r="BE56" i="14"/>
  <c r="BD56" i="14"/>
  <c r="BE55" i="14"/>
  <c r="BD55" i="14"/>
  <c r="BE54" i="14"/>
  <c r="BD54" i="14"/>
  <c r="BE53" i="14"/>
  <c r="BE68" i="14" s="1"/>
  <c r="BD53" i="14"/>
  <c r="BD68" i="14" s="1"/>
  <c r="U40" i="14"/>
  <c r="T40" i="14"/>
  <c r="S40" i="14"/>
  <c r="R40" i="14"/>
  <c r="Q40" i="14"/>
  <c r="P40" i="14"/>
  <c r="U79" i="14"/>
  <c r="T79" i="14"/>
  <c r="S79" i="14"/>
  <c r="R79" i="14"/>
  <c r="Q79" i="14"/>
  <c r="P79" i="14"/>
  <c r="U118" i="14"/>
  <c r="T118" i="14"/>
  <c r="S118" i="14"/>
  <c r="R118" i="14"/>
  <c r="Q118" i="14"/>
  <c r="P118" i="14"/>
  <c r="BE118" i="14"/>
  <c r="BD118" i="14"/>
  <c r="BE117" i="14"/>
  <c r="BD117" i="14"/>
  <c r="BE116" i="14"/>
  <c r="BD116" i="14"/>
  <c r="BE114" i="14"/>
  <c r="BD114" i="14"/>
  <c r="BE113" i="14"/>
  <c r="BD113" i="14"/>
  <c r="BE112" i="14"/>
  <c r="BD112" i="14"/>
  <c r="BE111" i="14"/>
  <c r="BD111" i="14"/>
  <c r="BE110" i="14"/>
  <c r="BD110" i="14"/>
  <c r="BE109" i="14"/>
  <c r="BD109" i="14"/>
  <c r="BE108" i="14"/>
  <c r="BD108" i="14"/>
  <c r="BE107" i="14"/>
  <c r="BD107" i="14"/>
  <c r="BE106" i="14"/>
  <c r="BD106" i="14"/>
  <c r="BE105" i="14"/>
  <c r="BD105" i="14"/>
  <c r="BE104" i="14"/>
  <c r="BD104" i="14"/>
  <c r="BE103" i="14"/>
  <c r="BD103" i="14"/>
  <c r="BE102" i="14"/>
  <c r="BD102" i="14"/>
  <c r="BE101" i="14"/>
  <c r="BD101" i="14"/>
  <c r="BE100" i="14"/>
  <c r="BE115" i="14" s="1"/>
  <c r="BD100" i="14"/>
  <c r="BD115" i="14" s="1"/>
  <c r="BE24" i="14"/>
  <c r="BD24" i="14"/>
  <c r="BE23" i="14"/>
  <c r="BD23" i="14"/>
  <c r="BE22" i="14"/>
  <c r="BD22" i="14"/>
  <c r="BE20" i="14"/>
  <c r="BD20" i="14"/>
  <c r="BE19" i="14"/>
  <c r="BD19" i="14"/>
  <c r="BE18" i="14"/>
  <c r="BD18" i="14"/>
  <c r="BE17" i="14"/>
  <c r="BD17" i="14"/>
  <c r="BE16" i="14"/>
  <c r="BD16" i="14"/>
  <c r="BE15" i="14"/>
  <c r="BD15" i="14"/>
  <c r="BE14" i="14"/>
  <c r="BD14" i="14"/>
  <c r="BE13" i="14"/>
  <c r="BD13" i="14"/>
  <c r="BE12" i="14"/>
  <c r="BD12" i="14"/>
  <c r="BE11" i="14"/>
  <c r="BD11" i="14"/>
  <c r="BE10" i="14"/>
  <c r="BD10" i="14"/>
  <c r="BE9" i="14"/>
  <c r="BD9" i="14"/>
  <c r="BE8" i="14"/>
  <c r="BD8" i="14"/>
  <c r="BE7" i="14"/>
  <c r="BD7" i="14"/>
  <c r="BE6" i="14"/>
  <c r="BE21" i="14" s="1"/>
  <c r="BD6" i="14"/>
  <c r="BD21" i="14" s="1"/>
  <c r="AF72" i="37" l="1"/>
  <c r="AE72" i="37"/>
  <c r="AD72" i="37"/>
  <c r="AC72" i="37"/>
  <c r="AB72" i="37"/>
  <c r="AA72" i="37"/>
  <c r="Z72" i="37"/>
  <c r="Y72" i="37"/>
  <c r="X72" i="37"/>
  <c r="W72" i="37"/>
  <c r="V72" i="37"/>
  <c r="U72" i="37"/>
  <c r="T72" i="37"/>
  <c r="S72" i="37"/>
  <c r="R72" i="37"/>
  <c r="Q72" i="37"/>
  <c r="P72" i="37"/>
  <c r="O72" i="37"/>
  <c r="N72" i="37"/>
  <c r="M72" i="37"/>
  <c r="L72" i="37"/>
  <c r="K72" i="37"/>
  <c r="J72" i="37"/>
  <c r="I72" i="37"/>
  <c r="H72" i="37"/>
  <c r="G72" i="37"/>
  <c r="F72" i="37"/>
  <c r="E72" i="37"/>
  <c r="D72" i="37"/>
  <c r="C72" i="37"/>
  <c r="B72" i="37"/>
  <c r="AF70" i="37"/>
  <c r="AE70" i="37"/>
  <c r="AD70" i="37"/>
  <c r="AC70" i="37"/>
  <c r="AB70" i="37"/>
  <c r="AA70" i="37"/>
  <c r="Z70" i="37"/>
  <c r="Y70" i="37"/>
  <c r="X70" i="37"/>
  <c r="W70" i="37"/>
  <c r="V70" i="37"/>
  <c r="U70" i="37"/>
  <c r="T70" i="37"/>
  <c r="S70" i="37"/>
  <c r="R70" i="37"/>
  <c r="Q70" i="37"/>
  <c r="P70" i="37"/>
  <c r="O70" i="37"/>
  <c r="N70" i="37"/>
  <c r="M70" i="37"/>
  <c r="L70" i="37"/>
  <c r="K70" i="37"/>
  <c r="J70" i="37"/>
  <c r="I70" i="37"/>
  <c r="H70" i="37"/>
  <c r="G70" i="37"/>
  <c r="F70" i="37"/>
  <c r="E70" i="37"/>
  <c r="D70" i="37"/>
  <c r="C70" i="37"/>
  <c r="B70" i="37"/>
  <c r="AF72" i="36"/>
  <c r="AE72" i="36"/>
  <c r="AD72" i="36"/>
  <c r="AC72" i="36"/>
  <c r="AB72" i="36"/>
  <c r="AA72" i="36"/>
  <c r="Z72" i="36"/>
  <c r="Y72" i="36"/>
  <c r="X72" i="36"/>
  <c r="W72" i="36"/>
  <c r="V72" i="36"/>
  <c r="U72" i="36"/>
  <c r="T72" i="36"/>
  <c r="S72" i="36"/>
  <c r="R72" i="36"/>
  <c r="Q72" i="36"/>
  <c r="P72" i="36"/>
  <c r="O72" i="36"/>
  <c r="N72" i="36"/>
  <c r="M72" i="36"/>
  <c r="L72" i="36"/>
  <c r="K72" i="36"/>
  <c r="J72" i="36"/>
  <c r="I72" i="36"/>
  <c r="H72" i="36"/>
  <c r="G72" i="36"/>
  <c r="F72" i="36"/>
  <c r="E72" i="36"/>
  <c r="D72" i="36"/>
  <c r="C72" i="36"/>
  <c r="AF70" i="36"/>
  <c r="AE70" i="36"/>
  <c r="AD70" i="36"/>
  <c r="AC70" i="36"/>
  <c r="AB70" i="36"/>
  <c r="AA70" i="36"/>
  <c r="Z70" i="36"/>
  <c r="Y70" i="36"/>
  <c r="X70" i="36"/>
  <c r="W70" i="36"/>
  <c r="V70" i="36"/>
  <c r="U70" i="36"/>
  <c r="T70" i="36"/>
  <c r="S70" i="36"/>
  <c r="R70" i="36"/>
  <c r="Q70" i="36"/>
  <c r="P70" i="36"/>
  <c r="O70" i="36"/>
  <c r="N70" i="36"/>
  <c r="M70" i="36"/>
  <c r="L70" i="36"/>
  <c r="K70" i="36"/>
  <c r="J70" i="36"/>
  <c r="I70" i="36"/>
  <c r="H70" i="36"/>
  <c r="G70" i="36"/>
  <c r="F70" i="36"/>
  <c r="E70" i="36"/>
  <c r="D70" i="36"/>
  <c r="C70" i="36"/>
  <c r="B72" i="36"/>
  <c r="B70" i="36"/>
  <c r="AK5" i="44" l="1"/>
  <c r="AJ5" i="44"/>
  <c r="AI5" i="44"/>
  <c r="AI8" i="44" s="1"/>
  <c r="BC65" i="14" s="1"/>
  <c r="AH5" i="44"/>
  <c r="AG5" i="44"/>
  <c r="AG8" i="44" s="1"/>
  <c r="BA65" i="14" s="1"/>
  <c r="AF5" i="44"/>
  <c r="AF8" i="44" s="1"/>
  <c r="AZ65" i="14" s="1"/>
  <c r="AE5" i="44"/>
  <c r="AD5" i="44"/>
  <c r="AD8" i="44" s="1"/>
  <c r="AX65" i="14" s="1"/>
  <c r="AC5" i="44"/>
  <c r="AC8" i="44" s="1"/>
  <c r="AW65" i="14" s="1"/>
  <c r="AB5" i="44"/>
  <c r="AB8" i="44" s="1"/>
  <c r="AV65" i="14" s="1"/>
  <c r="AA5" i="44"/>
  <c r="Z5" i="44"/>
  <c r="Y5" i="44"/>
  <c r="X5" i="44"/>
  <c r="X8" i="44" s="1"/>
  <c r="AR65" i="14" s="1"/>
  <c r="W5" i="44"/>
  <c r="V5" i="44"/>
  <c r="V8" i="44" s="1"/>
  <c r="AP65" i="14" s="1"/>
  <c r="U5" i="44"/>
  <c r="U8" i="44" s="1"/>
  <c r="AO65" i="14" s="1"/>
  <c r="T5" i="44"/>
  <c r="T8" i="44" s="1"/>
  <c r="AN65" i="14" s="1"/>
  <c r="S5" i="44"/>
  <c r="S8" i="44" s="1"/>
  <c r="AM65" i="14" s="1"/>
  <c r="R5" i="44"/>
  <c r="Q5" i="44"/>
  <c r="P5" i="44"/>
  <c r="P8" i="44" s="1"/>
  <c r="AJ65" i="14" s="1"/>
  <c r="O5" i="44"/>
  <c r="N5" i="44"/>
  <c r="M5" i="44"/>
  <c r="M8" i="44" s="1"/>
  <c r="AG65" i="14" s="1"/>
  <c r="L5" i="44"/>
  <c r="K5" i="44"/>
  <c r="K8" i="44" s="1"/>
  <c r="AE65" i="14" s="1"/>
  <c r="J5" i="44"/>
  <c r="I5" i="44"/>
  <c r="H5" i="44"/>
  <c r="H8" i="44" s="1"/>
  <c r="AB65" i="14" s="1"/>
  <c r="G5" i="44"/>
  <c r="F5" i="44"/>
  <c r="F8" i="44" s="1"/>
  <c r="Z65" i="14" s="1"/>
  <c r="E5" i="44"/>
  <c r="E8" i="44" s="1"/>
  <c r="Y65" i="14" s="1"/>
  <c r="AK4" i="44"/>
  <c r="AJ4" i="44"/>
  <c r="AI4" i="44"/>
  <c r="AH4" i="44"/>
  <c r="AG4" i="44"/>
  <c r="AF4" i="44"/>
  <c r="AF7" i="44" s="1"/>
  <c r="AE4" i="44"/>
  <c r="AD4" i="44"/>
  <c r="AD7" i="44" s="1"/>
  <c r="AX18" i="14" s="1"/>
  <c r="AC4" i="44"/>
  <c r="AC7" i="44" s="1"/>
  <c r="AB4" i="44"/>
  <c r="AA4" i="44"/>
  <c r="Z4" i="44"/>
  <c r="Y4" i="44"/>
  <c r="X4" i="44"/>
  <c r="W4" i="44"/>
  <c r="V4" i="44"/>
  <c r="V7" i="44" s="1"/>
  <c r="AP18" i="14" s="1"/>
  <c r="U4" i="44"/>
  <c r="T4" i="44"/>
  <c r="T7" i="44" s="1"/>
  <c r="S4" i="44"/>
  <c r="S7" i="44" s="1"/>
  <c r="R4" i="44"/>
  <c r="Q4" i="44"/>
  <c r="P4" i="44"/>
  <c r="P7" i="44" s="1"/>
  <c r="O4" i="44"/>
  <c r="AD30" i="44" s="1"/>
  <c r="N4" i="44"/>
  <c r="N7" i="44" s="1"/>
  <c r="M4" i="44"/>
  <c r="M7" i="44" s="1"/>
  <c r="L4" i="44"/>
  <c r="K4" i="44"/>
  <c r="J4" i="44"/>
  <c r="I4" i="44"/>
  <c r="H4" i="44"/>
  <c r="G4" i="44"/>
  <c r="F4" i="44"/>
  <c r="F7" i="44" s="1"/>
  <c r="E4" i="44"/>
  <c r="E7" i="44" s="1"/>
  <c r="D5" i="44"/>
  <c r="D8" i="44" s="1"/>
  <c r="X65" i="14" s="1"/>
  <c r="D4" i="44"/>
  <c r="D7" i="44" s="1"/>
  <c r="AK8" i="44"/>
  <c r="AJ8" i="44"/>
  <c r="AA8" i="44"/>
  <c r="AU65" i="14" s="1"/>
  <c r="L8" i="44"/>
  <c r="AF65" i="14" s="1"/>
  <c r="AK7" i="44"/>
  <c r="AK9" i="44" s="1"/>
  <c r="X7" i="44"/>
  <c r="AR18" i="14" s="1"/>
  <c r="U7" i="44"/>
  <c r="H7" i="44"/>
  <c r="AH8" i="44"/>
  <c r="BB65" i="14" s="1"/>
  <c r="Z8" i="44"/>
  <c r="AT65" i="14" s="1"/>
  <c r="Y8" i="44"/>
  <c r="AS65" i="14" s="1"/>
  <c r="R8" i="44"/>
  <c r="AL65" i="14" s="1"/>
  <c r="Q8" i="44"/>
  <c r="AK65" i="14" s="1"/>
  <c r="J8" i="44"/>
  <c r="AD65" i="14" s="1"/>
  <c r="I8" i="44"/>
  <c r="AC65" i="14" s="1"/>
  <c r="AJ7" i="44"/>
  <c r="AJ9" i="44" s="1"/>
  <c r="AI7" i="44"/>
  <c r="AH7" i="44"/>
  <c r="BB18" i="14" s="1"/>
  <c r="AB7" i="44"/>
  <c r="AA7" i="44"/>
  <c r="Z7" i="44"/>
  <c r="AT18" i="14" s="1"/>
  <c r="R7" i="44"/>
  <c r="AL18" i="14" s="1"/>
  <c r="J7" i="44"/>
  <c r="AK5" i="43"/>
  <c r="AJ5" i="43"/>
  <c r="AJ8" i="43" s="1"/>
  <c r="AI5" i="43"/>
  <c r="AI8" i="43" s="1"/>
  <c r="BC67" i="14" s="1"/>
  <c r="AH5" i="43"/>
  <c r="AH8" i="43" s="1"/>
  <c r="BB67" i="14" s="1"/>
  <c r="AG5" i="43"/>
  <c r="AG8" i="43" s="1"/>
  <c r="BA67" i="14" s="1"/>
  <c r="AF5" i="43"/>
  <c r="AE5" i="43"/>
  <c r="AD5" i="43"/>
  <c r="AD8" i="43" s="1"/>
  <c r="AX67" i="14" s="1"/>
  <c r="AC5" i="43"/>
  <c r="AB5" i="43"/>
  <c r="AB8" i="43" s="1"/>
  <c r="AV67" i="14" s="1"/>
  <c r="AA5" i="43"/>
  <c r="Z5" i="43"/>
  <c r="Z8" i="43" s="1"/>
  <c r="AT67" i="14" s="1"/>
  <c r="Y5" i="43"/>
  <c r="Y8" i="43" s="1"/>
  <c r="AS67" i="14" s="1"/>
  <c r="X5" i="43"/>
  <c r="X8" i="43" s="1"/>
  <c r="AR67" i="14" s="1"/>
  <c r="W5" i="43"/>
  <c r="V5" i="43"/>
  <c r="V8" i="43" s="1"/>
  <c r="AP67" i="14" s="1"/>
  <c r="U5" i="43"/>
  <c r="T5" i="43"/>
  <c r="T8" i="43" s="1"/>
  <c r="AN67" i="14" s="1"/>
  <c r="S5" i="43"/>
  <c r="S8" i="43" s="1"/>
  <c r="AM67" i="14" s="1"/>
  <c r="R5" i="43"/>
  <c r="R8" i="43" s="1"/>
  <c r="AL67" i="14" s="1"/>
  <c r="Q5" i="43"/>
  <c r="Q8" i="43" s="1"/>
  <c r="AK67" i="14" s="1"/>
  <c r="P5" i="43"/>
  <c r="O5" i="43"/>
  <c r="N5" i="43"/>
  <c r="N8" i="43" s="1"/>
  <c r="AH67" i="14" s="1"/>
  <c r="M5" i="43"/>
  <c r="L5" i="43"/>
  <c r="L8" i="43" s="1"/>
  <c r="AF67" i="14" s="1"/>
  <c r="K5" i="43"/>
  <c r="K8" i="43" s="1"/>
  <c r="AE67" i="14" s="1"/>
  <c r="J5" i="43"/>
  <c r="J8" i="43" s="1"/>
  <c r="AD67" i="14" s="1"/>
  <c r="I5" i="43"/>
  <c r="I8" i="43" s="1"/>
  <c r="AC67" i="14" s="1"/>
  <c r="H5" i="43"/>
  <c r="H8" i="43" s="1"/>
  <c r="AB67" i="14" s="1"/>
  <c r="G5" i="43"/>
  <c r="F5" i="43"/>
  <c r="F8" i="43" s="1"/>
  <c r="Z67" i="14" s="1"/>
  <c r="E5" i="43"/>
  <c r="E8" i="43" s="1"/>
  <c r="Y67" i="14" s="1"/>
  <c r="AK4" i="43"/>
  <c r="AJ4" i="43"/>
  <c r="AI4" i="43"/>
  <c r="AH4" i="43"/>
  <c r="AH7" i="43" s="1"/>
  <c r="BB20" i="14" s="1"/>
  <c r="AG4" i="43"/>
  <c r="AF4" i="43"/>
  <c r="AF7" i="43" s="1"/>
  <c r="AZ20" i="14" s="1"/>
  <c r="AE4" i="43"/>
  <c r="AE7" i="43" s="1"/>
  <c r="AY20" i="14" s="1"/>
  <c r="AD4" i="43"/>
  <c r="AD7" i="43" s="1"/>
  <c r="AX20" i="14" s="1"/>
  <c r="AC4" i="43"/>
  <c r="AC7" i="43" s="1"/>
  <c r="AW20" i="14" s="1"/>
  <c r="AB4" i="43"/>
  <c r="AB7" i="43" s="1"/>
  <c r="AA4" i="43"/>
  <c r="AA7" i="43" s="1"/>
  <c r="AU20" i="14" s="1"/>
  <c r="Z4" i="43"/>
  <c r="Y4" i="43"/>
  <c r="X4" i="43"/>
  <c r="X7" i="43" s="1"/>
  <c r="AR20" i="14" s="1"/>
  <c r="W4" i="43"/>
  <c r="W7" i="43" s="1"/>
  <c r="AQ20" i="14" s="1"/>
  <c r="V4" i="43"/>
  <c r="V7" i="43" s="1"/>
  <c r="AP20" i="14" s="1"/>
  <c r="U4" i="43"/>
  <c r="U7" i="43" s="1"/>
  <c r="AO20" i="14" s="1"/>
  <c r="T4" i="43"/>
  <c r="S4" i="43"/>
  <c r="R4" i="43"/>
  <c r="R7" i="43" s="1"/>
  <c r="AL20" i="14" s="1"/>
  <c r="Q4" i="43"/>
  <c r="P4" i="43"/>
  <c r="P7" i="43" s="1"/>
  <c r="O4" i="43"/>
  <c r="N4" i="43"/>
  <c r="N7" i="43" s="1"/>
  <c r="M4" i="43"/>
  <c r="L4" i="43"/>
  <c r="K4" i="43"/>
  <c r="J4" i="43"/>
  <c r="J7" i="43" s="1"/>
  <c r="I4" i="43"/>
  <c r="H4" i="43"/>
  <c r="H7" i="43" s="1"/>
  <c r="G4" i="43"/>
  <c r="G7" i="43" s="1"/>
  <c r="F4" i="43"/>
  <c r="F7" i="43" s="1"/>
  <c r="E4" i="43"/>
  <c r="E7" i="43" s="1"/>
  <c r="D5" i="43"/>
  <c r="D8" i="43" s="1"/>
  <c r="X67" i="14" s="1"/>
  <c r="D4" i="43"/>
  <c r="AK8" i="43"/>
  <c r="AC8" i="43"/>
  <c r="AW67" i="14" s="1"/>
  <c r="U8" i="43"/>
  <c r="AO67" i="14" s="1"/>
  <c r="M8" i="43"/>
  <c r="AG67" i="14" s="1"/>
  <c r="AJ7" i="43"/>
  <c r="AI7" i="43"/>
  <c r="T7" i="43"/>
  <c r="AN20" i="14" s="1"/>
  <c r="S7" i="43"/>
  <c r="AM20" i="14" s="1"/>
  <c r="K7" i="43"/>
  <c r="D7" i="43"/>
  <c r="AK5" i="41"/>
  <c r="AJ5" i="41"/>
  <c r="AI5" i="41"/>
  <c r="AH5" i="41"/>
  <c r="AG5" i="41"/>
  <c r="AG8" i="41" s="1"/>
  <c r="BA64" i="14" s="1"/>
  <c r="AF5" i="41"/>
  <c r="AE5" i="41"/>
  <c r="AD5" i="41"/>
  <c r="AD8" i="41" s="1"/>
  <c r="AX64" i="14" s="1"/>
  <c r="AC5" i="41"/>
  <c r="AC8" i="41" s="1"/>
  <c r="AW64" i="14" s="1"/>
  <c r="AB5" i="41"/>
  <c r="AB8" i="41" s="1"/>
  <c r="AV64" i="14" s="1"/>
  <c r="AA5" i="41"/>
  <c r="Z5" i="41"/>
  <c r="Y5" i="41"/>
  <c r="Y8" i="41" s="1"/>
  <c r="AS64" i="14" s="1"/>
  <c r="X5" i="41"/>
  <c r="X8" i="41" s="1"/>
  <c r="AR64" i="14" s="1"/>
  <c r="W5" i="41"/>
  <c r="W8" i="41" s="1"/>
  <c r="AQ64" i="14" s="1"/>
  <c r="V5" i="41"/>
  <c r="V8" i="41" s="1"/>
  <c r="AP64" i="14" s="1"/>
  <c r="U5" i="41"/>
  <c r="U8" i="41" s="1"/>
  <c r="AO64" i="14" s="1"/>
  <c r="T5" i="41"/>
  <c r="T8" i="41" s="1"/>
  <c r="AN64" i="14" s="1"/>
  <c r="S5" i="41"/>
  <c r="S8" i="41" s="1"/>
  <c r="AM64" i="14" s="1"/>
  <c r="R5" i="41"/>
  <c r="R8" i="41" s="1"/>
  <c r="AL64" i="14" s="1"/>
  <c r="Q5" i="41"/>
  <c r="Q8" i="41" s="1"/>
  <c r="AK64" i="14" s="1"/>
  <c r="P5" i="41"/>
  <c r="P8" i="41" s="1"/>
  <c r="AJ64" i="14" s="1"/>
  <c r="O5" i="41"/>
  <c r="O8" i="41" s="1"/>
  <c r="AI64" i="14" s="1"/>
  <c r="N5" i="41"/>
  <c r="M5" i="41"/>
  <c r="M8" i="41" s="1"/>
  <c r="AG64" i="14" s="1"/>
  <c r="L5" i="41"/>
  <c r="K5" i="41"/>
  <c r="J5" i="41"/>
  <c r="I5" i="41"/>
  <c r="I8" i="41" s="1"/>
  <c r="AC64" i="14" s="1"/>
  <c r="H5" i="41"/>
  <c r="G5" i="41"/>
  <c r="F5" i="41"/>
  <c r="F8" i="41" s="1"/>
  <c r="Z64" i="14" s="1"/>
  <c r="E5" i="41"/>
  <c r="E8" i="41" s="1"/>
  <c r="Y64" i="14" s="1"/>
  <c r="AK4" i="41"/>
  <c r="AJ4" i="41"/>
  <c r="AI4" i="41"/>
  <c r="AH4" i="41"/>
  <c r="AH7" i="41" s="1"/>
  <c r="BB17" i="14" s="1"/>
  <c r="AG4" i="41"/>
  <c r="AF4" i="41"/>
  <c r="AF7" i="41" s="1"/>
  <c r="AZ17" i="14" s="1"/>
  <c r="AE4" i="41"/>
  <c r="AE7" i="41" s="1"/>
  <c r="AD4" i="41"/>
  <c r="AC4" i="41"/>
  <c r="AB4" i="41"/>
  <c r="AB7" i="41" s="1"/>
  <c r="AV17" i="14" s="1"/>
  <c r="AA4" i="41"/>
  <c r="Z4" i="41"/>
  <c r="Z7" i="41" s="1"/>
  <c r="AT17" i="14" s="1"/>
  <c r="Y4" i="41"/>
  <c r="Y7" i="41" s="1"/>
  <c r="AS17" i="14" s="1"/>
  <c r="X4" i="41"/>
  <c r="W4" i="41"/>
  <c r="V4" i="41"/>
  <c r="U4" i="41"/>
  <c r="T4" i="41"/>
  <c r="T7" i="41" s="1"/>
  <c r="AN17" i="14" s="1"/>
  <c r="S4" i="41"/>
  <c r="R4" i="41"/>
  <c r="R7" i="41" s="1"/>
  <c r="AL17" i="14" s="1"/>
  <c r="Q4" i="41"/>
  <c r="Q7" i="41" s="1"/>
  <c r="AK17" i="14" s="1"/>
  <c r="P4" i="41"/>
  <c r="O4" i="41"/>
  <c r="N4" i="41"/>
  <c r="M4" i="41"/>
  <c r="M7" i="41" s="1"/>
  <c r="L4" i="41"/>
  <c r="K4" i="41"/>
  <c r="J4" i="41"/>
  <c r="J7" i="41" s="1"/>
  <c r="I4" i="41"/>
  <c r="I7" i="41" s="1"/>
  <c r="H4" i="41"/>
  <c r="G4" i="41"/>
  <c r="G7" i="41" s="1"/>
  <c r="F4" i="41"/>
  <c r="F7" i="41" s="1"/>
  <c r="E4" i="41"/>
  <c r="D5" i="41"/>
  <c r="D8" i="41" s="1"/>
  <c r="X64" i="14" s="1"/>
  <c r="D4" i="41"/>
  <c r="AK5" i="40"/>
  <c r="AJ5" i="40"/>
  <c r="AI5" i="40"/>
  <c r="AH5" i="40"/>
  <c r="AH8" i="40" s="1"/>
  <c r="BB63" i="14" s="1"/>
  <c r="AG5" i="40"/>
  <c r="AG8" i="40" s="1"/>
  <c r="BA63" i="14" s="1"/>
  <c r="AF5" i="40"/>
  <c r="AF8" i="40" s="1"/>
  <c r="AZ63" i="14" s="1"/>
  <c r="AE5" i="40"/>
  <c r="AD5" i="40"/>
  <c r="AD8" i="40" s="1"/>
  <c r="AX63" i="14" s="1"/>
  <c r="AC5" i="40"/>
  <c r="AC8" i="40" s="1"/>
  <c r="AW63" i="14" s="1"/>
  <c r="AB5" i="40"/>
  <c r="AB8" i="40" s="1"/>
  <c r="AV63" i="14" s="1"/>
  <c r="AA5" i="40"/>
  <c r="AA8" i="40" s="1"/>
  <c r="AU63" i="14" s="1"/>
  <c r="Z5" i="40"/>
  <c r="Z8" i="40" s="1"/>
  <c r="AT63" i="14" s="1"/>
  <c r="Y5" i="40"/>
  <c r="X5" i="40"/>
  <c r="W5" i="40"/>
  <c r="V5" i="40"/>
  <c r="U5" i="40"/>
  <c r="U8" i="40" s="1"/>
  <c r="AO63" i="14" s="1"/>
  <c r="T5" i="40"/>
  <c r="T8" i="40" s="1"/>
  <c r="AN63" i="14" s="1"/>
  <c r="S5" i="40"/>
  <c r="S8" i="40" s="1"/>
  <c r="AM63" i="14" s="1"/>
  <c r="R5" i="40"/>
  <c r="R8" i="40" s="1"/>
  <c r="AL63" i="14" s="1"/>
  <c r="Q5" i="40"/>
  <c r="Q8" i="40" s="1"/>
  <c r="AK63" i="14" s="1"/>
  <c r="P5" i="40"/>
  <c r="P8" i="40" s="1"/>
  <c r="O5" i="40"/>
  <c r="N5" i="40"/>
  <c r="M5" i="40"/>
  <c r="M8" i="40" s="1"/>
  <c r="L5" i="40"/>
  <c r="L8" i="40" s="1"/>
  <c r="K5" i="40"/>
  <c r="J5" i="40"/>
  <c r="J8" i="40" s="1"/>
  <c r="I5" i="40"/>
  <c r="I8" i="40" s="1"/>
  <c r="H5" i="40"/>
  <c r="H8" i="40" s="1"/>
  <c r="G5" i="40"/>
  <c r="F5" i="40"/>
  <c r="E5" i="40"/>
  <c r="E8" i="40" s="1"/>
  <c r="AK4" i="40"/>
  <c r="AJ4" i="40"/>
  <c r="AI4" i="40"/>
  <c r="AI7" i="40" s="1"/>
  <c r="BC16" i="14" s="1"/>
  <c r="AH4" i="40"/>
  <c r="AH7" i="40" s="1"/>
  <c r="AG4" i="40"/>
  <c r="AF4" i="40"/>
  <c r="AF7" i="40" s="1"/>
  <c r="AZ16" i="14" s="1"/>
  <c r="AE4" i="40"/>
  <c r="AE7" i="40" s="1"/>
  <c r="AY16" i="14" s="1"/>
  <c r="AD4" i="40"/>
  <c r="AD7" i="40" s="1"/>
  <c r="AX16" i="14" s="1"/>
  <c r="AC4" i="40"/>
  <c r="AC7" i="40" s="1"/>
  <c r="AB4" i="40"/>
  <c r="AB7" i="40" s="1"/>
  <c r="AA4" i="40"/>
  <c r="AA7" i="40" s="1"/>
  <c r="AU16" i="14" s="1"/>
  <c r="Z4" i="40"/>
  <c r="Y4" i="40"/>
  <c r="X4" i="40"/>
  <c r="X7" i="40" s="1"/>
  <c r="AR16" i="14" s="1"/>
  <c r="W4" i="40"/>
  <c r="W7" i="40" s="1"/>
  <c r="AQ16" i="14" s="1"/>
  <c r="V4" i="40"/>
  <c r="V7" i="40" s="1"/>
  <c r="AP16" i="14" s="1"/>
  <c r="U4" i="40"/>
  <c r="U7" i="40" s="1"/>
  <c r="AO16" i="14" s="1"/>
  <c r="T4" i="40"/>
  <c r="S4" i="40"/>
  <c r="R4" i="40"/>
  <c r="Q4" i="40"/>
  <c r="P4" i="40"/>
  <c r="P7" i="40" s="1"/>
  <c r="O4" i="40"/>
  <c r="N4" i="40"/>
  <c r="N7" i="40" s="1"/>
  <c r="M4" i="40"/>
  <c r="M7" i="40" s="1"/>
  <c r="L4" i="40"/>
  <c r="K4" i="40"/>
  <c r="J4" i="40"/>
  <c r="I4" i="40"/>
  <c r="H4" i="40"/>
  <c r="H7" i="40" s="1"/>
  <c r="G4" i="40"/>
  <c r="G7" i="40" s="1"/>
  <c r="F4" i="40"/>
  <c r="F7" i="40" s="1"/>
  <c r="E4" i="40"/>
  <c r="D5" i="40"/>
  <c r="D4" i="40"/>
  <c r="D7" i="40" s="1"/>
  <c r="AK5" i="28"/>
  <c r="AJ5" i="28"/>
  <c r="AI5" i="28"/>
  <c r="AH5" i="28"/>
  <c r="AG5" i="28"/>
  <c r="AF5" i="28"/>
  <c r="AE5" i="28"/>
  <c r="AD5" i="28"/>
  <c r="AC5" i="28"/>
  <c r="AB5" i="28"/>
  <c r="AA5" i="28"/>
  <c r="Z5" i="28"/>
  <c r="Y5" i="28"/>
  <c r="X5" i="28"/>
  <c r="W5" i="28"/>
  <c r="V5" i="28"/>
  <c r="U5" i="28"/>
  <c r="T5" i="28"/>
  <c r="S5" i="28"/>
  <c r="R5" i="28"/>
  <c r="Q5" i="28"/>
  <c r="P5" i="28"/>
  <c r="O5" i="28"/>
  <c r="N5" i="28"/>
  <c r="M5" i="28"/>
  <c r="L5" i="28"/>
  <c r="K5" i="28"/>
  <c r="J5" i="28"/>
  <c r="I5" i="28"/>
  <c r="H5" i="28"/>
  <c r="G5" i="28"/>
  <c r="F5" i="28"/>
  <c r="E5" i="28"/>
  <c r="AK4" i="28"/>
  <c r="AJ4" i="28"/>
  <c r="AI4" i="28"/>
  <c r="AH4" i="28"/>
  <c r="AH7" i="28" s="1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R30" i="28" s="1"/>
  <c r="Q4" i="28"/>
  <c r="P4" i="28"/>
  <c r="O4" i="28"/>
  <c r="N4" i="28"/>
  <c r="M4" i="28"/>
  <c r="L4" i="28"/>
  <c r="AJ30" i="28" s="1"/>
  <c r="K4" i="28"/>
  <c r="J4" i="28"/>
  <c r="J30" i="28" s="1"/>
  <c r="I4" i="28"/>
  <c r="H4" i="28"/>
  <c r="G4" i="28"/>
  <c r="F4" i="28"/>
  <c r="E4" i="28"/>
  <c r="D5" i="28"/>
  <c r="D4" i="28"/>
  <c r="AK8" i="41"/>
  <c r="AJ8" i="41"/>
  <c r="AE8" i="41"/>
  <c r="AY64" i="14" s="1"/>
  <c r="G8" i="41"/>
  <c r="AA64" i="14" s="1"/>
  <c r="AD7" i="41"/>
  <c r="AX17" i="14" s="1"/>
  <c r="X7" i="41"/>
  <c r="AR17" i="14" s="1"/>
  <c r="V7" i="41"/>
  <c r="AP17" i="14" s="1"/>
  <c r="P7" i="41"/>
  <c r="N7" i="41"/>
  <c r="H7" i="41"/>
  <c r="AI8" i="41"/>
  <c r="BC64" i="14" s="1"/>
  <c r="AH8" i="41"/>
  <c r="BB64" i="14" s="1"/>
  <c r="AA8" i="41"/>
  <c r="AU64" i="14" s="1"/>
  <c r="Z8" i="41"/>
  <c r="AT64" i="14" s="1"/>
  <c r="J8" i="41"/>
  <c r="AD64" i="14" s="1"/>
  <c r="AK7" i="41"/>
  <c r="AK9" i="41" s="1"/>
  <c r="AJ7" i="41"/>
  <c r="AI7" i="41"/>
  <c r="BC17" i="14" s="1"/>
  <c r="AC7" i="41"/>
  <c r="AA7" i="41"/>
  <c r="AU17" i="14" s="1"/>
  <c r="U7" i="41"/>
  <c r="S7" i="41"/>
  <c r="AM17" i="14" s="1"/>
  <c r="E7" i="41"/>
  <c r="D7" i="41"/>
  <c r="AK8" i="40"/>
  <c r="AJ8" i="40"/>
  <c r="AI8" i="40"/>
  <c r="BC63" i="14" s="1"/>
  <c r="V8" i="40"/>
  <c r="AP63" i="14" s="1"/>
  <c r="F8" i="40"/>
  <c r="D8" i="40"/>
  <c r="AK7" i="40"/>
  <c r="E7" i="40"/>
  <c r="Y8" i="40"/>
  <c r="AS63" i="14" s="1"/>
  <c r="X8" i="40"/>
  <c r="AR63" i="14" s="1"/>
  <c r="AJ7" i="40"/>
  <c r="AJ9" i="40" s="1"/>
  <c r="Z7" i="40"/>
  <c r="T7" i="40"/>
  <c r="S7" i="40"/>
  <c r="R7" i="40"/>
  <c r="AL16" i="14" s="1"/>
  <c r="J7" i="40"/>
  <c r="AK5" i="39"/>
  <c r="AK8" i="39" s="1"/>
  <c r="AJ5" i="39"/>
  <c r="AI5" i="39"/>
  <c r="AI8" i="39" s="1"/>
  <c r="BC62" i="14" s="1"/>
  <c r="AH5" i="39"/>
  <c r="AH8" i="39" s="1"/>
  <c r="BB62" i="14" s="1"/>
  <c r="AG5" i="39"/>
  <c r="AG8" i="39" s="1"/>
  <c r="BA62" i="14" s="1"/>
  <c r="AF5" i="39"/>
  <c r="AF8" i="39" s="1"/>
  <c r="AZ62" i="14" s="1"/>
  <c r="AE5" i="39"/>
  <c r="AD5" i="39"/>
  <c r="AC5" i="39"/>
  <c r="AC8" i="39" s="1"/>
  <c r="AW62" i="14" s="1"/>
  <c r="AB5" i="39"/>
  <c r="AB8" i="39" s="1"/>
  <c r="AV62" i="14" s="1"/>
  <c r="AA5" i="39"/>
  <c r="AA8" i="39" s="1"/>
  <c r="AU62" i="14" s="1"/>
  <c r="Z5" i="39"/>
  <c r="Y5" i="39"/>
  <c r="Y8" i="39" s="1"/>
  <c r="AS62" i="14" s="1"/>
  <c r="X5" i="39"/>
  <c r="W5" i="39"/>
  <c r="V5" i="39"/>
  <c r="V8" i="39" s="1"/>
  <c r="AP62" i="14" s="1"/>
  <c r="U5" i="39"/>
  <c r="U8" i="39" s="1"/>
  <c r="AO62" i="14" s="1"/>
  <c r="T5" i="39"/>
  <c r="T8" i="39" s="1"/>
  <c r="AN62" i="14" s="1"/>
  <c r="S5" i="39"/>
  <c r="S8" i="39" s="1"/>
  <c r="AM62" i="14" s="1"/>
  <c r="R5" i="39"/>
  <c r="R8" i="39" s="1"/>
  <c r="AL62" i="14" s="1"/>
  <c r="Q5" i="39"/>
  <c r="Q8" i="39" s="1"/>
  <c r="AK62" i="14" s="1"/>
  <c r="P5" i="39"/>
  <c r="P8" i="39" s="1"/>
  <c r="O5" i="39"/>
  <c r="N5" i="39"/>
  <c r="M5" i="39"/>
  <c r="M8" i="39" s="1"/>
  <c r="L5" i="39"/>
  <c r="K5" i="39"/>
  <c r="K8" i="39" s="1"/>
  <c r="J5" i="39"/>
  <c r="J8" i="39" s="1"/>
  <c r="I5" i="39"/>
  <c r="I8" i="39" s="1"/>
  <c r="H5" i="39"/>
  <c r="H8" i="39" s="1"/>
  <c r="G5" i="39"/>
  <c r="F5" i="39"/>
  <c r="E5" i="39"/>
  <c r="E8" i="39" s="1"/>
  <c r="AK4" i="39"/>
  <c r="AJ4" i="39"/>
  <c r="AI4" i="39"/>
  <c r="AH4" i="39"/>
  <c r="AH7" i="39" s="1"/>
  <c r="BB15" i="14" s="1"/>
  <c r="AG4" i="39"/>
  <c r="AF4" i="39"/>
  <c r="AF7" i="39" s="1"/>
  <c r="AZ15" i="14" s="1"/>
  <c r="AE4" i="39"/>
  <c r="AE7" i="39" s="1"/>
  <c r="AY15" i="14" s="1"/>
  <c r="AD4" i="39"/>
  <c r="AD7" i="39" s="1"/>
  <c r="AX15" i="14" s="1"/>
  <c r="AC4" i="39"/>
  <c r="AC7" i="39" s="1"/>
  <c r="AB4" i="39"/>
  <c r="AB7" i="39" s="1"/>
  <c r="AV15" i="14" s="1"/>
  <c r="AA4" i="39"/>
  <c r="Z4" i="39"/>
  <c r="Z7" i="39" s="1"/>
  <c r="AT15" i="14" s="1"/>
  <c r="Y4" i="39"/>
  <c r="X4" i="39"/>
  <c r="X7" i="39" s="1"/>
  <c r="AR15" i="14" s="1"/>
  <c r="W4" i="39"/>
  <c r="W7" i="39" s="1"/>
  <c r="AQ15" i="14" s="1"/>
  <c r="V4" i="39"/>
  <c r="V7" i="39" s="1"/>
  <c r="AP15" i="14" s="1"/>
  <c r="U4" i="39"/>
  <c r="U7" i="39" s="1"/>
  <c r="T4" i="39"/>
  <c r="T7" i="39" s="1"/>
  <c r="AN15" i="14" s="1"/>
  <c r="S4" i="39"/>
  <c r="S7" i="39" s="1"/>
  <c r="R4" i="39"/>
  <c r="Q4" i="39"/>
  <c r="P4" i="39"/>
  <c r="P7" i="39" s="1"/>
  <c r="O4" i="39"/>
  <c r="O7" i="39" s="1"/>
  <c r="N4" i="39"/>
  <c r="N7" i="39" s="1"/>
  <c r="M4" i="39"/>
  <c r="M7" i="39" s="1"/>
  <c r="L4" i="39"/>
  <c r="K4" i="39"/>
  <c r="J4" i="39"/>
  <c r="J7" i="39" s="1"/>
  <c r="I4" i="39"/>
  <c r="H4" i="39"/>
  <c r="H7" i="39" s="1"/>
  <c r="G4" i="39"/>
  <c r="G7" i="39" s="1"/>
  <c r="F4" i="39"/>
  <c r="F7" i="39" s="1"/>
  <c r="E4" i="39"/>
  <c r="D5" i="39"/>
  <c r="D8" i="39" s="1"/>
  <c r="D4" i="39"/>
  <c r="AK7" i="39"/>
  <c r="E7" i="39"/>
  <c r="AJ8" i="39"/>
  <c r="Z8" i="39"/>
  <c r="AT62" i="14" s="1"/>
  <c r="X8" i="39"/>
  <c r="AR62" i="14" s="1"/>
  <c r="AJ7" i="39"/>
  <c r="AI7" i="39"/>
  <c r="BC15" i="14" s="1"/>
  <c r="AA7" i="39"/>
  <c r="AU15" i="14" s="1"/>
  <c r="K7" i="39"/>
  <c r="D7" i="39"/>
  <c r="AK5" i="26"/>
  <c r="AJ5" i="26"/>
  <c r="AI5" i="26"/>
  <c r="AI8" i="26" s="1"/>
  <c r="BC61" i="14" s="1"/>
  <c r="AH5" i="26"/>
  <c r="AH8" i="26" s="1"/>
  <c r="BB61" i="14" s="1"/>
  <c r="AG5" i="26"/>
  <c r="AF5" i="26"/>
  <c r="AE5" i="26"/>
  <c r="AD5" i="26"/>
  <c r="AC5" i="26"/>
  <c r="AB5" i="26"/>
  <c r="AA5" i="26"/>
  <c r="Z5" i="26"/>
  <c r="Y5" i="26"/>
  <c r="X5" i="26"/>
  <c r="W5" i="26"/>
  <c r="V5" i="26"/>
  <c r="U5" i="26"/>
  <c r="T5" i="26"/>
  <c r="S5" i="26"/>
  <c r="R5" i="26"/>
  <c r="Q5" i="26"/>
  <c r="P5" i="26"/>
  <c r="O5" i="26"/>
  <c r="N5" i="26"/>
  <c r="M5" i="26"/>
  <c r="L5" i="26"/>
  <c r="K5" i="26"/>
  <c r="J5" i="26"/>
  <c r="I5" i="26"/>
  <c r="H5" i="26"/>
  <c r="G5" i="26"/>
  <c r="F5" i="26"/>
  <c r="E5" i="26"/>
  <c r="AK4" i="26"/>
  <c r="AJ4" i="26"/>
  <c r="AI4" i="26"/>
  <c r="AI7" i="26" s="1"/>
  <c r="AH4" i="26"/>
  <c r="AH7" i="26" s="1"/>
  <c r="BB14" i="14" s="1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5" i="26"/>
  <c r="D4" i="26"/>
  <c r="AK5" i="24"/>
  <c r="AJ5" i="24"/>
  <c r="AI5" i="24"/>
  <c r="AH5" i="24"/>
  <c r="AG5" i="24"/>
  <c r="AG8" i="24" s="1"/>
  <c r="BA59" i="14" s="1"/>
  <c r="AF5" i="24"/>
  <c r="AE5" i="24"/>
  <c r="AD5" i="24"/>
  <c r="AC5" i="24"/>
  <c r="AB5" i="24"/>
  <c r="AA5" i="24"/>
  <c r="Z5" i="24"/>
  <c r="Y5" i="24"/>
  <c r="X5" i="24"/>
  <c r="W5" i="24"/>
  <c r="V5" i="24"/>
  <c r="U5" i="24"/>
  <c r="T5" i="24"/>
  <c r="S5" i="24"/>
  <c r="R5" i="24"/>
  <c r="Q5" i="24"/>
  <c r="P5" i="24"/>
  <c r="O5" i="24"/>
  <c r="N5" i="24"/>
  <c r="M5" i="24"/>
  <c r="L5" i="24"/>
  <c r="K5" i="24"/>
  <c r="G31" i="24" s="1"/>
  <c r="J5" i="24"/>
  <c r="I5" i="24"/>
  <c r="H5" i="24"/>
  <c r="G5" i="24"/>
  <c r="F5" i="24"/>
  <c r="E5" i="24"/>
  <c r="AK4" i="24"/>
  <c r="AJ4" i="24"/>
  <c r="AI4" i="24"/>
  <c r="AI7" i="24" s="1"/>
  <c r="BC12" i="14" s="1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T4" i="24"/>
  <c r="S4" i="24"/>
  <c r="R4" i="24"/>
  <c r="Q4" i="24"/>
  <c r="P4" i="24"/>
  <c r="O4" i="24"/>
  <c r="N4" i="24"/>
  <c r="M4" i="24"/>
  <c r="L4" i="24"/>
  <c r="K4" i="24"/>
  <c r="J4" i="24"/>
  <c r="I4" i="24"/>
  <c r="H4" i="24"/>
  <c r="G4" i="24"/>
  <c r="F4" i="24"/>
  <c r="E4" i="24"/>
  <c r="D5" i="24"/>
  <c r="D4" i="24"/>
  <c r="AK5" i="23"/>
  <c r="AJ5" i="23"/>
  <c r="AI5" i="23"/>
  <c r="AI8" i="23" s="1"/>
  <c r="BC58" i="14" s="1"/>
  <c r="AH5" i="23"/>
  <c r="AG5" i="23"/>
  <c r="AF5" i="23"/>
  <c r="AE5" i="23"/>
  <c r="AD5" i="23"/>
  <c r="AC5" i="23"/>
  <c r="AB5" i="23"/>
  <c r="AA5" i="23"/>
  <c r="Z5" i="23"/>
  <c r="Y5" i="23"/>
  <c r="X5" i="23"/>
  <c r="W5" i="23"/>
  <c r="V5" i="23"/>
  <c r="U5" i="23"/>
  <c r="T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AK4" i="23"/>
  <c r="AJ4" i="23"/>
  <c r="AI4" i="23"/>
  <c r="AI7" i="23" s="1"/>
  <c r="BC11" i="14" s="1"/>
  <c r="AH4" i="23"/>
  <c r="AH7" i="23" s="1"/>
  <c r="BB11" i="14" s="1"/>
  <c r="AG4" i="23"/>
  <c r="AG7" i="23" s="1"/>
  <c r="BA11" i="14" s="1"/>
  <c r="AF4" i="23"/>
  <c r="AE4" i="23"/>
  <c r="AD4" i="23"/>
  <c r="AC4" i="23"/>
  <c r="AB4" i="23"/>
  <c r="AA4" i="23"/>
  <c r="Z4" i="23"/>
  <c r="Y4" i="23"/>
  <c r="X4" i="23"/>
  <c r="W4" i="23"/>
  <c r="V4" i="23"/>
  <c r="U4" i="23"/>
  <c r="T4" i="23"/>
  <c r="S4" i="23"/>
  <c r="R4" i="23"/>
  <c r="Q4" i="23"/>
  <c r="P4" i="23"/>
  <c r="O4" i="23"/>
  <c r="N4" i="23"/>
  <c r="M4" i="23"/>
  <c r="L4" i="23"/>
  <c r="K4" i="23"/>
  <c r="J4" i="23"/>
  <c r="I4" i="23"/>
  <c r="H4" i="23"/>
  <c r="G4" i="23"/>
  <c r="F4" i="23"/>
  <c r="E4" i="23"/>
  <c r="D5" i="23"/>
  <c r="D4" i="23"/>
  <c r="AK5" i="25"/>
  <c r="AJ5" i="25"/>
  <c r="AI5" i="25"/>
  <c r="AH5" i="25"/>
  <c r="AH8" i="25" s="1"/>
  <c r="BB60" i="14" s="1"/>
  <c r="AG5" i="25"/>
  <c r="AF5" i="25"/>
  <c r="AE5" i="25"/>
  <c r="AD5" i="25"/>
  <c r="AC5" i="25"/>
  <c r="AB5" i="25"/>
  <c r="AA5" i="25"/>
  <c r="Z5" i="25"/>
  <c r="Y5" i="25"/>
  <c r="X5" i="25"/>
  <c r="W5" i="25"/>
  <c r="V5" i="25"/>
  <c r="U5" i="25"/>
  <c r="T5" i="25"/>
  <c r="S5" i="25"/>
  <c r="R5" i="25"/>
  <c r="Q5" i="25"/>
  <c r="P5" i="25"/>
  <c r="W31" i="25" s="1"/>
  <c r="O5" i="25"/>
  <c r="N5" i="25"/>
  <c r="M5" i="25"/>
  <c r="L5" i="25"/>
  <c r="K5" i="25"/>
  <c r="J5" i="25"/>
  <c r="I5" i="25"/>
  <c r="H5" i="25"/>
  <c r="G5" i="25"/>
  <c r="F5" i="25"/>
  <c r="E5" i="25"/>
  <c r="AK4" i="25"/>
  <c r="AK7" i="25" s="1"/>
  <c r="AJ4" i="25"/>
  <c r="AI4" i="25"/>
  <c r="AI7" i="25" s="1"/>
  <c r="BC13" i="14" s="1"/>
  <c r="AH4" i="25"/>
  <c r="AG4" i="25"/>
  <c r="AF4" i="25"/>
  <c r="AE4" i="25"/>
  <c r="AD4" i="25"/>
  <c r="AC4" i="25"/>
  <c r="AB4" i="25"/>
  <c r="AA4" i="25"/>
  <c r="Z4" i="25"/>
  <c r="Y4" i="25"/>
  <c r="X4" i="25"/>
  <c r="W4" i="25"/>
  <c r="V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5" i="25"/>
  <c r="D4" i="25"/>
  <c r="AK5" i="20"/>
  <c r="AJ5" i="20"/>
  <c r="AI5" i="20"/>
  <c r="AI8" i="20" s="1"/>
  <c r="BC56" i="14" s="1"/>
  <c r="AH5" i="20"/>
  <c r="AH8" i="20" s="1"/>
  <c r="BB56" i="14" s="1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AK4" i="20"/>
  <c r="AJ4" i="20"/>
  <c r="AI4" i="20"/>
  <c r="AI7" i="20" s="1"/>
  <c r="BC9" i="14" s="1"/>
  <c r="AH4" i="20"/>
  <c r="AG4" i="20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5" i="20"/>
  <c r="D4" i="20"/>
  <c r="AK5" i="38"/>
  <c r="AK8" i="38" s="1"/>
  <c r="AJ5" i="38"/>
  <c r="AI5" i="38"/>
  <c r="AI8" i="38" s="1"/>
  <c r="BC53" i="14" s="1"/>
  <c r="AH5" i="38"/>
  <c r="AH8" i="38" s="1"/>
  <c r="BB53" i="14" s="1"/>
  <c r="AG5" i="38"/>
  <c r="AF5" i="38"/>
  <c r="AF8" i="38" s="1"/>
  <c r="AZ53" i="14" s="1"/>
  <c r="AE5" i="38"/>
  <c r="AE8" i="38" s="1"/>
  <c r="AY53" i="14" s="1"/>
  <c r="AD5" i="38"/>
  <c r="AC5" i="38"/>
  <c r="AC8" i="38" s="1"/>
  <c r="AW53" i="14" s="1"/>
  <c r="AB5" i="38"/>
  <c r="AB8" i="38" s="1"/>
  <c r="AV53" i="14" s="1"/>
  <c r="AA5" i="38"/>
  <c r="Z5" i="38"/>
  <c r="Z8" i="38" s="1"/>
  <c r="AT53" i="14" s="1"/>
  <c r="Y5" i="38"/>
  <c r="Y8" i="38" s="1"/>
  <c r="AS53" i="14" s="1"/>
  <c r="X5" i="38"/>
  <c r="X8" i="38" s="1"/>
  <c r="AR53" i="14" s="1"/>
  <c r="W5" i="38"/>
  <c r="W8" i="38" s="1"/>
  <c r="AQ53" i="14" s="1"/>
  <c r="V5" i="38"/>
  <c r="U5" i="38"/>
  <c r="U8" i="38" s="1"/>
  <c r="AO53" i="14" s="1"/>
  <c r="T5" i="38"/>
  <c r="T8" i="38" s="1"/>
  <c r="AN53" i="14" s="1"/>
  <c r="S5" i="38"/>
  <c r="S8" i="38" s="1"/>
  <c r="AM53" i="14" s="1"/>
  <c r="R5" i="38"/>
  <c r="R8" i="38" s="1"/>
  <c r="AL53" i="14" s="1"/>
  <c r="Q5" i="38"/>
  <c r="P5" i="38"/>
  <c r="O5" i="38"/>
  <c r="O8" i="38" s="1"/>
  <c r="N5" i="38"/>
  <c r="M5" i="38"/>
  <c r="M8" i="38" s="1"/>
  <c r="L5" i="38"/>
  <c r="L8" i="38" s="1"/>
  <c r="K5" i="38"/>
  <c r="J5" i="38"/>
  <c r="J8" i="38" s="1"/>
  <c r="I5" i="38"/>
  <c r="H5" i="38"/>
  <c r="H8" i="38" s="1"/>
  <c r="G5" i="38"/>
  <c r="G8" i="38" s="1"/>
  <c r="F5" i="38"/>
  <c r="E5" i="38"/>
  <c r="E8" i="38" s="1"/>
  <c r="AK4" i="38"/>
  <c r="AJ4" i="38"/>
  <c r="AI4" i="38"/>
  <c r="AI7" i="38" s="1"/>
  <c r="BC6" i="14" s="1"/>
  <c r="AH4" i="38"/>
  <c r="AG4" i="38"/>
  <c r="AG7" i="38" s="1"/>
  <c r="BA6" i="14" s="1"/>
  <c r="AF4" i="38"/>
  <c r="AE4" i="38"/>
  <c r="AE7" i="38" s="1"/>
  <c r="AY6" i="14" s="1"/>
  <c r="AD4" i="38"/>
  <c r="AD7" i="38" s="1"/>
  <c r="AX6" i="14" s="1"/>
  <c r="AC4" i="38"/>
  <c r="AC7" i="38" s="1"/>
  <c r="AW6" i="14" s="1"/>
  <c r="AB4" i="38"/>
  <c r="AB7" i="38" s="1"/>
  <c r="AV6" i="14" s="1"/>
  <c r="AA4" i="38"/>
  <c r="AA7" i="38" s="1"/>
  <c r="AU6" i="14" s="1"/>
  <c r="Z4" i="38"/>
  <c r="Y4" i="38"/>
  <c r="Y7" i="38" s="1"/>
  <c r="AS6" i="14" s="1"/>
  <c r="X4" i="38"/>
  <c r="W4" i="38"/>
  <c r="W7" i="38" s="1"/>
  <c r="AQ6" i="14" s="1"/>
  <c r="V4" i="38"/>
  <c r="V7" i="38" s="1"/>
  <c r="AP6" i="14" s="1"/>
  <c r="U4" i="38"/>
  <c r="U7" i="38" s="1"/>
  <c r="AO6" i="14" s="1"/>
  <c r="T4" i="38"/>
  <c r="T7" i="38" s="1"/>
  <c r="AN6" i="14" s="1"/>
  <c r="S4" i="38"/>
  <c r="S7" i="38" s="1"/>
  <c r="AM6" i="14" s="1"/>
  <c r="R4" i="38"/>
  <c r="Q4" i="38"/>
  <c r="P4" i="38"/>
  <c r="O4" i="38"/>
  <c r="O7" i="38" s="1"/>
  <c r="N4" i="38"/>
  <c r="N7" i="38" s="1"/>
  <c r="M4" i="38"/>
  <c r="M7" i="38" s="1"/>
  <c r="L4" i="38"/>
  <c r="L7" i="38" s="1"/>
  <c r="K4" i="38"/>
  <c r="K7" i="38" s="1"/>
  <c r="J4" i="38"/>
  <c r="I4" i="38"/>
  <c r="I7" i="38" s="1"/>
  <c r="H4" i="38"/>
  <c r="G4" i="38"/>
  <c r="G7" i="38" s="1"/>
  <c r="F4" i="38"/>
  <c r="F7" i="38" s="1"/>
  <c r="E4" i="38"/>
  <c r="E7" i="38" s="1"/>
  <c r="D5" i="38"/>
  <c r="R7" i="38"/>
  <c r="AL6" i="14" s="1"/>
  <c r="AJ7" i="38"/>
  <c r="P8" i="38"/>
  <c r="AA8" i="38"/>
  <c r="AU53" i="14" s="1"/>
  <c r="AK7" i="38"/>
  <c r="D4" i="38"/>
  <c r="D7" i="38" s="1"/>
  <c r="AJ8" i="38"/>
  <c r="AG8" i="38"/>
  <c r="BA53" i="14" s="1"/>
  <c r="I8" i="38"/>
  <c r="D8" i="38"/>
  <c r="AH7" i="38"/>
  <c r="BB6" i="14" s="1"/>
  <c r="Z7" i="38"/>
  <c r="AT6" i="14" s="1"/>
  <c r="Q7" i="38"/>
  <c r="AK6" i="14" s="1"/>
  <c r="J7" i="38"/>
  <c r="O118" i="14"/>
  <c r="N118" i="14"/>
  <c r="M118" i="14"/>
  <c r="L118" i="14"/>
  <c r="K118" i="14"/>
  <c r="J118" i="14"/>
  <c r="I118" i="14"/>
  <c r="H118" i="14"/>
  <c r="G118" i="14"/>
  <c r="F118" i="14"/>
  <c r="E118" i="14"/>
  <c r="D118" i="14"/>
  <c r="C118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C79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AI30" i="23"/>
  <c r="AF67" i="37"/>
  <c r="AF71" i="37" s="1"/>
  <c r="AH5" i="31" s="1"/>
  <c r="AH8" i="31" s="1"/>
  <c r="BB71" i="14" s="1"/>
  <c r="AK5" i="31"/>
  <c r="AK8" i="31" s="1"/>
  <c r="AJ5" i="31"/>
  <c r="AJ8" i="31" s="1"/>
  <c r="AI5" i="31"/>
  <c r="AI8" i="31" s="1"/>
  <c r="BC71" i="14" s="1"/>
  <c r="AK4" i="31"/>
  <c r="AK7" i="31" s="1"/>
  <c r="AJ4" i="31"/>
  <c r="AJ7" i="31" s="1"/>
  <c r="AI4" i="31"/>
  <c r="AI7" i="31" s="1"/>
  <c r="BC24" i="14" s="1"/>
  <c r="AK5" i="29"/>
  <c r="AK8" i="29" s="1"/>
  <c r="AJ5" i="29"/>
  <c r="AJ8" i="29" s="1"/>
  <c r="AI5" i="29"/>
  <c r="AI8" i="29" s="1"/>
  <c r="BC69" i="14" s="1"/>
  <c r="AH5" i="29"/>
  <c r="AH8" i="29" s="1"/>
  <c r="BB69" i="14" s="1"/>
  <c r="AK4" i="29"/>
  <c r="AK7" i="29" s="1"/>
  <c r="AJ4" i="29"/>
  <c r="AJ7" i="29" s="1"/>
  <c r="AI4" i="29"/>
  <c r="AI7" i="29" s="1"/>
  <c r="BC22" i="14" s="1"/>
  <c r="AH4" i="29"/>
  <c r="AH7" i="29" s="1"/>
  <c r="BB22" i="14" s="1"/>
  <c r="AK8" i="28"/>
  <c r="AJ8" i="28"/>
  <c r="AI8" i="28"/>
  <c r="BC70" i="14" s="1"/>
  <c r="AH8" i="28"/>
  <c r="BB70" i="14" s="1"/>
  <c r="AK7" i="28"/>
  <c r="AJ7" i="28"/>
  <c r="AJ9" i="28" s="1"/>
  <c r="AI7" i="28"/>
  <c r="AK5" i="27"/>
  <c r="AK8" i="27" s="1"/>
  <c r="AJ5" i="27"/>
  <c r="AJ8" i="27" s="1"/>
  <c r="AI5" i="27"/>
  <c r="AI8" i="27" s="1"/>
  <c r="BC66" i="14" s="1"/>
  <c r="AH5" i="27"/>
  <c r="AH8" i="27" s="1"/>
  <c r="BB66" i="14" s="1"/>
  <c r="AK4" i="27"/>
  <c r="AK7" i="27" s="1"/>
  <c r="AK9" i="27" s="1"/>
  <c r="AJ4" i="27"/>
  <c r="AJ7" i="27" s="1"/>
  <c r="AI4" i="27"/>
  <c r="AI7" i="27" s="1"/>
  <c r="BC19" i="14" s="1"/>
  <c r="AH4" i="27"/>
  <c r="AH7" i="27" s="1"/>
  <c r="AJ8" i="26"/>
  <c r="AK8" i="26"/>
  <c r="AK7" i="26"/>
  <c r="AJ7" i="26"/>
  <c r="AJ9" i="26" s="1"/>
  <c r="AK8" i="25"/>
  <c r="AJ8" i="25"/>
  <c r="AI8" i="25"/>
  <c r="BC60" i="14" s="1"/>
  <c r="AJ7" i="25"/>
  <c r="AH7" i="25"/>
  <c r="BB13" i="14" s="1"/>
  <c r="AK8" i="24"/>
  <c r="AJ8" i="24"/>
  <c r="AI8" i="24"/>
  <c r="BC59" i="14" s="1"/>
  <c r="AH8" i="24"/>
  <c r="BB59" i="14" s="1"/>
  <c r="AK7" i="24"/>
  <c r="AK9" i="24" s="1"/>
  <c r="AJ7" i="24"/>
  <c r="AH7" i="24"/>
  <c r="AK8" i="23"/>
  <c r="AJ8" i="23"/>
  <c r="AH8" i="23"/>
  <c r="BB58" i="14" s="1"/>
  <c r="AK7" i="23"/>
  <c r="AJ7" i="23"/>
  <c r="AK5" i="22"/>
  <c r="AK8" i="22" s="1"/>
  <c r="AJ5" i="22"/>
  <c r="AJ8" i="22" s="1"/>
  <c r="AI5" i="22"/>
  <c r="AI8" i="22" s="1"/>
  <c r="BC57" i="14" s="1"/>
  <c r="AH5" i="22"/>
  <c r="AH8" i="22" s="1"/>
  <c r="BB57" i="14" s="1"/>
  <c r="AK4" i="22"/>
  <c r="AK7" i="22" s="1"/>
  <c r="AJ4" i="22"/>
  <c r="AJ7" i="22" s="1"/>
  <c r="AJ9" i="22" s="1"/>
  <c r="AI4" i="22"/>
  <c r="AI7" i="22" s="1"/>
  <c r="AH4" i="22"/>
  <c r="AH7" i="22" s="1"/>
  <c r="AK5" i="21"/>
  <c r="AK8" i="21" s="1"/>
  <c r="AJ5" i="21"/>
  <c r="AJ8" i="21" s="1"/>
  <c r="AI5" i="21"/>
  <c r="AI8" i="21" s="1"/>
  <c r="BC55" i="14" s="1"/>
  <c r="AH5" i="21"/>
  <c r="AH8" i="21" s="1"/>
  <c r="BB55" i="14" s="1"/>
  <c r="AK4" i="21"/>
  <c r="AK7" i="21" s="1"/>
  <c r="AJ4" i="21"/>
  <c r="AJ7" i="21" s="1"/>
  <c r="AJ9" i="21" s="1"/>
  <c r="AI4" i="21"/>
  <c r="AI7" i="21" s="1"/>
  <c r="AH4" i="21"/>
  <c r="AH7" i="21" s="1"/>
  <c r="AK8" i="20"/>
  <c r="AJ8" i="20"/>
  <c r="AK7" i="20"/>
  <c r="AJ7" i="20"/>
  <c r="AH7" i="20"/>
  <c r="BB9" i="14" s="1"/>
  <c r="AI8" i="1"/>
  <c r="BC54" i="14" s="1"/>
  <c r="AK7" i="1"/>
  <c r="AJ7" i="1"/>
  <c r="AJ9" i="1" s="1"/>
  <c r="AK5" i="1"/>
  <c r="AK8" i="1" s="1"/>
  <c r="AJ5" i="1"/>
  <c r="AJ8" i="1" s="1"/>
  <c r="AI5" i="1"/>
  <c r="AK4" i="1"/>
  <c r="AJ4" i="1"/>
  <c r="AI4" i="1"/>
  <c r="AI7" i="1" s="1"/>
  <c r="AH5" i="1"/>
  <c r="AH8" i="1" s="1"/>
  <c r="BB54" i="14" s="1"/>
  <c r="AH4" i="1"/>
  <c r="AF67" i="36"/>
  <c r="AF71" i="36" s="1"/>
  <c r="AH4" i="31" s="1"/>
  <c r="AH7" i="31" s="1"/>
  <c r="BB24" i="14" s="1"/>
  <c r="B67" i="36"/>
  <c r="B71" i="36" s="1"/>
  <c r="AG5" i="29"/>
  <c r="AG8" i="29" s="1"/>
  <c r="BA69" i="14" s="1"/>
  <c r="AF5" i="29"/>
  <c r="AE5" i="29"/>
  <c r="AD5" i="29"/>
  <c r="AC5" i="29"/>
  <c r="AB5" i="29"/>
  <c r="AA5" i="29"/>
  <c r="Z5" i="29"/>
  <c r="Y5" i="29"/>
  <c r="X5" i="29"/>
  <c r="W5" i="29"/>
  <c r="V5" i="29"/>
  <c r="U5" i="29"/>
  <c r="T5" i="29"/>
  <c r="S5" i="29"/>
  <c r="R5" i="29"/>
  <c r="Q5" i="29"/>
  <c r="P5" i="29"/>
  <c r="O5" i="29"/>
  <c r="N5" i="29"/>
  <c r="M5" i="29"/>
  <c r="L5" i="29"/>
  <c r="K5" i="29"/>
  <c r="J5" i="29"/>
  <c r="I5" i="29"/>
  <c r="H5" i="29"/>
  <c r="G5" i="29"/>
  <c r="F5" i="29"/>
  <c r="E5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5" i="29"/>
  <c r="D4" i="29"/>
  <c r="AG7" i="28"/>
  <c r="BA23" i="14" s="1"/>
  <c r="AG8" i="28"/>
  <c r="BA70" i="14" s="1"/>
  <c r="AG5" i="27"/>
  <c r="AG8" i="27" s="1"/>
  <c r="BA66" i="14" s="1"/>
  <c r="AF5" i="27"/>
  <c r="AE5" i="27"/>
  <c r="AD5" i="27"/>
  <c r="AC5" i="27"/>
  <c r="AB5" i="27"/>
  <c r="AA5" i="27"/>
  <c r="Z5" i="27"/>
  <c r="Y5" i="27"/>
  <c r="X5" i="27"/>
  <c r="W5" i="27"/>
  <c r="V5" i="27"/>
  <c r="U5" i="27"/>
  <c r="T5" i="27"/>
  <c r="S5" i="27"/>
  <c r="R5" i="27"/>
  <c r="Q5" i="27"/>
  <c r="P5" i="27"/>
  <c r="O5" i="27"/>
  <c r="N5" i="27"/>
  <c r="M5" i="27"/>
  <c r="L5" i="27"/>
  <c r="K5" i="27"/>
  <c r="J5" i="27"/>
  <c r="I5" i="27"/>
  <c r="H5" i="27"/>
  <c r="G5" i="27"/>
  <c r="F5" i="27"/>
  <c r="E5" i="27"/>
  <c r="AG4" i="27"/>
  <c r="AG7" i="27" s="1"/>
  <c r="BA19" i="14" s="1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5" i="27"/>
  <c r="D4" i="27"/>
  <c r="AG8" i="25"/>
  <c r="BA60" i="14" s="1"/>
  <c r="AG7" i="25"/>
  <c r="BA13" i="14" s="1"/>
  <c r="AG7" i="24"/>
  <c r="BA12" i="14" s="1"/>
  <c r="AG8" i="23"/>
  <c r="BA58" i="14" s="1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AG4" i="22"/>
  <c r="AF4" i="22"/>
  <c r="AE4" i="22"/>
  <c r="AD4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5" i="22"/>
  <c r="D4" i="22"/>
  <c r="AG5" i="21"/>
  <c r="AF5" i="21"/>
  <c r="AE5" i="21"/>
  <c r="AD5" i="21"/>
  <c r="AC5" i="21"/>
  <c r="AB5" i="21"/>
  <c r="AA5" i="21"/>
  <c r="Z5" i="21"/>
  <c r="Y5" i="21"/>
  <c r="X5" i="21"/>
  <c r="W5" i="21"/>
  <c r="V5" i="21"/>
  <c r="U5" i="21"/>
  <c r="T5" i="21"/>
  <c r="S5" i="21"/>
  <c r="R5" i="21"/>
  <c r="Q5" i="21"/>
  <c r="P5" i="21"/>
  <c r="O5" i="21"/>
  <c r="N5" i="21"/>
  <c r="AC31" i="21" s="1"/>
  <c r="M5" i="21"/>
  <c r="L5" i="21"/>
  <c r="M31" i="21" s="1"/>
  <c r="K5" i="21"/>
  <c r="J5" i="21"/>
  <c r="I5" i="21"/>
  <c r="H5" i="21"/>
  <c r="G5" i="21"/>
  <c r="F5" i="21"/>
  <c r="E5" i="21"/>
  <c r="AG4" i="21"/>
  <c r="AF4" i="21"/>
  <c r="AE4" i="21"/>
  <c r="AD4" i="21"/>
  <c r="AC4" i="21"/>
  <c r="AB4" i="21"/>
  <c r="AA4" i="21"/>
  <c r="Z4" i="21"/>
  <c r="Y4" i="21"/>
  <c r="X4" i="21"/>
  <c r="W4" i="21"/>
  <c r="V4" i="21"/>
  <c r="U4" i="21"/>
  <c r="T4" i="21"/>
  <c r="S4" i="21"/>
  <c r="R4" i="21"/>
  <c r="Q4" i="21"/>
  <c r="P4" i="21"/>
  <c r="O4" i="21"/>
  <c r="N4" i="21"/>
  <c r="M4" i="21"/>
  <c r="L4" i="21"/>
  <c r="K4" i="21"/>
  <c r="J4" i="21"/>
  <c r="I4" i="21"/>
  <c r="H4" i="21"/>
  <c r="G4" i="21"/>
  <c r="F4" i="21"/>
  <c r="E4" i="21"/>
  <c r="D5" i="21"/>
  <c r="D4" i="21"/>
  <c r="X31" i="39" l="1"/>
  <c r="U31" i="25"/>
  <c r="E31" i="21"/>
  <c r="U31" i="21"/>
  <c r="O31" i="24"/>
  <c r="AK31" i="26"/>
  <c r="G31" i="39"/>
  <c r="G31" i="21"/>
  <c r="O31" i="21"/>
  <c r="AE31" i="21"/>
  <c r="AK31" i="22"/>
  <c r="AG31" i="27"/>
  <c r="AK31" i="41"/>
  <c r="AK31" i="21"/>
  <c r="AC31" i="44"/>
  <c r="AH31" i="22"/>
  <c r="AI31" i="27"/>
  <c r="T31" i="27"/>
  <c r="AB31" i="27"/>
  <c r="E31" i="26"/>
  <c r="M31" i="26"/>
  <c r="U31" i="26"/>
  <c r="AC31" i="26"/>
  <c r="AF31" i="43"/>
  <c r="AC31" i="22"/>
  <c r="J31" i="21"/>
  <c r="R31" i="21"/>
  <c r="Z31" i="21"/>
  <c r="F31" i="22"/>
  <c r="S31" i="22"/>
  <c r="V31" i="22"/>
  <c r="W31" i="21"/>
  <c r="Q31" i="21"/>
  <c r="U31" i="22"/>
  <c r="E31" i="27"/>
  <c r="AC31" i="27"/>
  <c r="AD31" i="22"/>
  <c r="AJ31" i="21"/>
  <c r="S31" i="21"/>
  <c r="AA31" i="21"/>
  <c r="D31" i="22"/>
  <c r="G31" i="22"/>
  <c r="O31" i="22"/>
  <c r="W31" i="22"/>
  <c r="AE31" i="22"/>
  <c r="G31" i="27"/>
  <c r="O31" i="27"/>
  <c r="W31" i="27"/>
  <c r="AE31" i="27"/>
  <c r="E31" i="41"/>
  <c r="AC31" i="41"/>
  <c r="I31" i="21"/>
  <c r="AG31" i="21"/>
  <c r="M31" i="22"/>
  <c r="M31" i="27"/>
  <c r="H31" i="22"/>
  <c r="P31" i="22"/>
  <c r="AF31" i="22"/>
  <c r="H31" i="27"/>
  <c r="P31" i="27"/>
  <c r="X31" i="27"/>
  <c r="AF31" i="27"/>
  <c r="Q31" i="20"/>
  <c r="Y31" i="20"/>
  <c r="E31" i="25"/>
  <c r="I31" i="23"/>
  <c r="Q31" i="23"/>
  <c r="D31" i="41"/>
  <c r="W31" i="43"/>
  <c r="E31" i="22"/>
  <c r="X31" i="22"/>
  <c r="I31" i="22"/>
  <c r="Q31" i="22"/>
  <c r="Y31" i="22"/>
  <c r="AG31" i="22"/>
  <c r="F31" i="38"/>
  <c r="F31" i="25"/>
  <c r="M31" i="25"/>
  <c r="D31" i="43"/>
  <c r="Y31" i="21"/>
  <c r="U31" i="27"/>
  <c r="J31" i="27"/>
  <c r="R31" i="27"/>
  <c r="Z31" i="27"/>
  <c r="I31" i="20"/>
  <c r="G31" i="25"/>
  <c r="O31" i="25"/>
  <c r="AE31" i="25"/>
  <c r="AG31" i="23"/>
  <c r="W31" i="24"/>
  <c r="AE31" i="24"/>
  <c r="F31" i="21"/>
  <c r="V31" i="21"/>
  <c r="L31" i="22"/>
  <c r="AJ31" i="27"/>
  <c r="D31" i="40"/>
  <c r="AI31" i="40"/>
  <c r="AK31" i="27"/>
  <c r="L31" i="26"/>
  <c r="T31" i="26"/>
  <c r="AB31" i="26"/>
  <c r="AJ31" i="26"/>
  <c r="AJ31" i="40"/>
  <c r="H31" i="41"/>
  <c r="AF31" i="41"/>
  <c r="AE31" i="43"/>
  <c r="AA31" i="43"/>
  <c r="AI31" i="43"/>
  <c r="AA31" i="22"/>
  <c r="T31" i="22"/>
  <c r="D31" i="27"/>
  <c r="L31" i="27"/>
  <c r="P31" i="21"/>
  <c r="AK31" i="25"/>
  <c r="AD31" i="27"/>
  <c r="AG8" i="22"/>
  <c r="BA57" i="14" s="1"/>
  <c r="F31" i="20"/>
  <c r="AF31" i="20"/>
  <c r="V31" i="20"/>
  <c r="AD31" i="20"/>
  <c r="F31" i="23"/>
  <c r="AF31" i="23"/>
  <c r="V31" i="23"/>
  <c r="AD31" i="23"/>
  <c r="F31" i="26"/>
  <c r="AI31" i="26"/>
  <c r="V31" i="26"/>
  <c r="AD31" i="26"/>
  <c r="AE31" i="40"/>
  <c r="L31" i="43"/>
  <c r="AI31" i="22"/>
  <c r="H31" i="21"/>
  <c r="V31" i="27"/>
  <c r="AE31" i="39"/>
  <c r="AH31" i="21"/>
  <c r="BC68" i="14"/>
  <c r="F31" i="39"/>
  <c r="P31" i="39"/>
  <c r="AD31" i="39"/>
  <c r="AD31" i="21"/>
  <c r="AB31" i="22"/>
  <c r="AF31" i="21"/>
  <c r="N31" i="27"/>
  <c r="AG31" i="20"/>
  <c r="K31" i="21"/>
  <c r="AI31" i="21"/>
  <c r="Y31" i="23"/>
  <c r="I31" i="27"/>
  <c r="Q31" i="27"/>
  <c r="Y31" i="27"/>
  <c r="BB68" i="14"/>
  <c r="L31" i="25"/>
  <c r="T31" i="25"/>
  <c r="AB31" i="25"/>
  <c r="AJ31" i="25"/>
  <c r="L31" i="41"/>
  <c r="AJ31" i="41"/>
  <c r="AF31" i="44"/>
  <c r="K31" i="22"/>
  <c r="N31" i="21"/>
  <c r="AJ31" i="22"/>
  <c r="X31" i="21"/>
  <c r="N31" i="22"/>
  <c r="F31" i="27"/>
  <c r="D31" i="21"/>
  <c r="L31" i="21"/>
  <c r="T31" i="21"/>
  <c r="AB31" i="21"/>
  <c r="J31" i="22"/>
  <c r="R31" i="22"/>
  <c r="Z31" i="22"/>
  <c r="AH31" i="27"/>
  <c r="AF31" i="39"/>
  <c r="K31" i="27"/>
  <c r="S31" i="27"/>
  <c r="AA31" i="27"/>
  <c r="N31" i="25"/>
  <c r="V31" i="25"/>
  <c r="AD31" i="25"/>
  <c r="F31" i="24"/>
  <c r="N31" i="24"/>
  <c r="V31" i="24"/>
  <c r="AD31" i="24"/>
  <c r="G30" i="44"/>
  <c r="T30" i="28"/>
  <c r="H30" i="43"/>
  <c r="Q30" i="25"/>
  <c r="AG30" i="24"/>
  <c r="AD30" i="26"/>
  <c r="AG30" i="25"/>
  <c r="Y30" i="24"/>
  <c r="AB30" i="28"/>
  <c r="M30" i="22"/>
  <c r="AC30" i="22"/>
  <c r="N30" i="26"/>
  <c r="J30" i="20"/>
  <c r="Z30" i="20"/>
  <c r="AH30" i="20"/>
  <c r="G30" i="25"/>
  <c r="O30" i="25"/>
  <c r="W30" i="25"/>
  <c r="AE30" i="25"/>
  <c r="K30" i="23"/>
  <c r="S30" i="23"/>
  <c r="AA30" i="23"/>
  <c r="G30" i="24"/>
  <c r="AF30" i="24"/>
  <c r="V30" i="26"/>
  <c r="R30" i="39"/>
  <c r="G7" i="44"/>
  <c r="Y30" i="21"/>
  <c r="G30" i="28"/>
  <c r="AF30" i="28"/>
  <c r="F30" i="41"/>
  <c r="I30" i="43"/>
  <c r="V30" i="44"/>
  <c r="F30" i="21"/>
  <c r="N30" i="27"/>
  <c r="P30" i="29"/>
  <c r="X30" i="29"/>
  <c r="F30" i="27"/>
  <c r="AD30" i="27"/>
  <c r="AF30" i="29"/>
  <c r="M30" i="21"/>
  <c r="I30" i="22"/>
  <c r="Q30" i="22"/>
  <c r="Y30" i="22"/>
  <c r="O30" i="27"/>
  <c r="I30" i="29"/>
  <c r="Q30" i="29"/>
  <c r="Y30" i="29"/>
  <c r="AG30" i="29"/>
  <c r="W30" i="27"/>
  <c r="R30" i="22"/>
  <c r="H30" i="27"/>
  <c r="P30" i="27"/>
  <c r="AF30" i="27"/>
  <c r="J30" i="29"/>
  <c r="AE30" i="27"/>
  <c r="AD30" i="21"/>
  <c r="J30" i="22"/>
  <c r="Z30" i="22"/>
  <c r="X30" i="27"/>
  <c r="R30" i="29"/>
  <c r="Z30" i="29"/>
  <c r="Q30" i="21"/>
  <c r="E30" i="22"/>
  <c r="G30" i="21"/>
  <c r="O30" i="21"/>
  <c r="W30" i="21"/>
  <c r="AE30" i="21"/>
  <c r="D30" i="22"/>
  <c r="AJ30" i="22"/>
  <c r="AI30" i="22"/>
  <c r="K30" i="22"/>
  <c r="AH30" i="22"/>
  <c r="S30" i="22"/>
  <c r="AA30" i="22"/>
  <c r="I30" i="27"/>
  <c r="Q30" i="27"/>
  <c r="Y30" i="27"/>
  <c r="D30" i="29"/>
  <c r="AE30" i="29"/>
  <c r="S30" i="29"/>
  <c r="AA30" i="29"/>
  <c r="U30" i="21"/>
  <c r="G30" i="27"/>
  <c r="N30" i="21"/>
  <c r="T30" i="22"/>
  <c r="R30" i="27"/>
  <c r="AK30" i="29"/>
  <c r="AC30" i="29"/>
  <c r="U30" i="29"/>
  <c r="M30" i="29"/>
  <c r="E30" i="29"/>
  <c r="L30" i="29"/>
  <c r="T30" i="29"/>
  <c r="AG30" i="21"/>
  <c r="U30" i="22"/>
  <c r="M9" i="41"/>
  <c r="AG111" i="14" s="1"/>
  <c r="E30" i="21"/>
  <c r="V30" i="21"/>
  <c r="H30" i="21"/>
  <c r="P30" i="21"/>
  <c r="X30" i="21"/>
  <c r="AF30" i="21"/>
  <c r="L30" i="22"/>
  <c r="AB30" i="22"/>
  <c r="J30" i="27"/>
  <c r="Z30" i="27"/>
  <c r="AB30" i="29"/>
  <c r="AI9" i="26"/>
  <c r="BC108" i="14" s="1"/>
  <c r="BC14" i="14"/>
  <c r="AH9" i="40"/>
  <c r="BB110" i="14" s="1"/>
  <c r="BB16" i="14"/>
  <c r="H30" i="29"/>
  <c r="Z30" i="21"/>
  <c r="F30" i="22"/>
  <c r="V30" i="22"/>
  <c r="AD30" i="22"/>
  <c r="AK30" i="27"/>
  <c r="T30" i="27"/>
  <c r="AB30" i="27"/>
  <c r="F30" i="29"/>
  <c r="N30" i="29"/>
  <c r="V30" i="29"/>
  <c r="AD30" i="29"/>
  <c r="AK30" i="22"/>
  <c r="G9" i="41"/>
  <c r="AA111" i="14" s="1"/>
  <c r="T9" i="44"/>
  <c r="AN112" i="14" s="1"/>
  <c r="AN18" i="14"/>
  <c r="AC30" i="21"/>
  <c r="AG30" i="22"/>
  <c r="AH7" i="1"/>
  <c r="I30" i="21"/>
  <c r="V30" i="27"/>
  <c r="J30" i="21"/>
  <c r="R30" i="21"/>
  <c r="N30" i="22"/>
  <c r="D30" i="21"/>
  <c r="AK30" i="21"/>
  <c r="S30" i="21"/>
  <c r="AA30" i="21"/>
  <c r="G30" i="22"/>
  <c r="O30" i="22"/>
  <c r="W30" i="22"/>
  <c r="AE30" i="22"/>
  <c r="M9" i="44"/>
  <c r="AG112" i="14" s="1"/>
  <c r="AC9" i="44"/>
  <c r="AW112" i="14" s="1"/>
  <c r="AW18" i="14"/>
  <c r="L30" i="21"/>
  <c r="T30" i="21"/>
  <c r="AB30" i="21"/>
  <c r="H30" i="22"/>
  <c r="P30" i="22"/>
  <c r="X30" i="22"/>
  <c r="AF30" i="22"/>
  <c r="W30" i="24"/>
  <c r="AE30" i="24"/>
  <c r="S9" i="40"/>
  <c r="AM110" i="14" s="1"/>
  <c r="AM16" i="14"/>
  <c r="W30" i="28"/>
  <c r="AE30" i="28"/>
  <c r="W30" i="41"/>
  <c r="AE9" i="41"/>
  <c r="AY111" i="14" s="1"/>
  <c r="AY17" i="14"/>
  <c r="S9" i="44"/>
  <c r="AM112" i="14" s="1"/>
  <c r="AM18" i="14"/>
  <c r="AI9" i="44"/>
  <c r="BC112" i="14" s="1"/>
  <c r="BC18" i="14"/>
  <c r="W30" i="44"/>
  <c r="AE30" i="44"/>
  <c r="AI9" i="1"/>
  <c r="BC7" i="14"/>
  <c r="AH9" i="27"/>
  <c r="BB19" i="14"/>
  <c r="AH9" i="28"/>
  <c r="BB117" i="14" s="1"/>
  <c r="BB23" i="14"/>
  <c r="AH30" i="21"/>
  <c r="R7" i="39"/>
  <c r="AL15" i="14" s="1"/>
  <c r="T9" i="40"/>
  <c r="AN110" i="14" s="1"/>
  <c r="AN16" i="14"/>
  <c r="AB9" i="40"/>
  <c r="AV110" i="14" s="1"/>
  <c r="AV16" i="14"/>
  <c r="AI9" i="43"/>
  <c r="BC114" i="14" s="1"/>
  <c r="BC20" i="14"/>
  <c r="AH9" i="22"/>
  <c r="BB10" i="14"/>
  <c r="AH9" i="24"/>
  <c r="BB106" i="14" s="1"/>
  <c r="BB12" i="14"/>
  <c r="M30" i="26"/>
  <c r="U30" i="26"/>
  <c r="AK30" i="26"/>
  <c r="S9" i="39"/>
  <c r="AM109" i="14" s="1"/>
  <c r="AM15" i="14"/>
  <c r="Z9" i="40"/>
  <c r="AT110" i="14" s="1"/>
  <c r="AT16" i="14"/>
  <c r="E9" i="41"/>
  <c r="Y111" i="14" s="1"/>
  <c r="AC9" i="41"/>
  <c r="AW111" i="14" s="1"/>
  <c r="AW17" i="14"/>
  <c r="I30" i="28"/>
  <c r="Q30" i="28"/>
  <c r="Y30" i="28"/>
  <c r="AG30" i="28"/>
  <c r="E30" i="40"/>
  <c r="M9" i="40"/>
  <c r="AG110" i="14" s="1"/>
  <c r="AC9" i="40"/>
  <c r="AW110" i="14" s="1"/>
  <c r="AW16" i="14"/>
  <c r="AK30" i="40"/>
  <c r="AG30" i="41"/>
  <c r="K9" i="43"/>
  <c r="AE114" i="14" s="1"/>
  <c r="AF30" i="43"/>
  <c r="AB9" i="43"/>
  <c r="AV114" i="14" s="1"/>
  <c r="AV20" i="14"/>
  <c r="AH9" i="21"/>
  <c r="BB8" i="14"/>
  <c r="AI9" i="28"/>
  <c r="BC117" i="14" s="1"/>
  <c r="BC23" i="14"/>
  <c r="R30" i="20"/>
  <c r="K30" i="21"/>
  <c r="AI30" i="21"/>
  <c r="Y30" i="25"/>
  <c r="AH30" i="29"/>
  <c r="Z30" i="28"/>
  <c r="E30" i="26"/>
  <c r="AC30" i="26"/>
  <c r="AI9" i="21"/>
  <c r="BC8" i="14"/>
  <c r="AI9" i="22"/>
  <c r="BC10" i="14"/>
  <c r="AJ30" i="21"/>
  <c r="AG30" i="27"/>
  <c r="K30" i="29"/>
  <c r="AI30" i="29"/>
  <c r="AF30" i="39"/>
  <c r="U9" i="39"/>
  <c r="AO109" i="14" s="1"/>
  <c r="AO15" i="14"/>
  <c r="AC9" i="39"/>
  <c r="AW109" i="14" s="1"/>
  <c r="AW15" i="14"/>
  <c r="G30" i="41"/>
  <c r="AE30" i="41"/>
  <c r="W7" i="41"/>
  <c r="F30" i="40"/>
  <c r="E30" i="43"/>
  <c r="M30" i="43"/>
  <c r="AK30" i="43"/>
  <c r="AF9" i="44"/>
  <c r="AZ112" i="14" s="1"/>
  <c r="AZ18" i="14"/>
  <c r="AH30" i="27"/>
  <c r="AJ30" i="29"/>
  <c r="AH30" i="28"/>
  <c r="G30" i="20"/>
  <c r="AG30" i="20"/>
  <c r="W30" i="20"/>
  <c r="AE30" i="20"/>
  <c r="G30" i="23"/>
  <c r="AH30" i="23"/>
  <c r="W30" i="23"/>
  <c r="AE30" i="23"/>
  <c r="G30" i="26"/>
  <c r="AB30" i="26"/>
  <c r="W30" i="26"/>
  <c r="AE30" i="26"/>
  <c r="M9" i="39"/>
  <c r="AG109" i="14" s="1"/>
  <c r="AG30" i="40"/>
  <c r="F30" i="43"/>
  <c r="N30" i="43"/>
  <c r="AD30" i="43"/>
  <c r="AA9" i="44"/>
  <c r="AU112" i="14" s="1"/>
  <c r="AU18" i="14"/>
  <c r="I30" i="24"/>
  <c r="F30" i="26"/>
  <c r="K30" i="27"/>
  <c r="S30" i="27"/>
  <c r="AA30" i="27"/>
  <c r="AI30" i="27"/>
  <c r="L9" i="38"/>
  <c r="AB9" i="44"/>
  <c r="AV112" i="14" s="1"/>
  <c r="AV18" i="14"/>
  <c r="U9" i="44"/>
  <c r="AO112" i="14" s="1"/>
  <c r="AO18" i="14"/>
  <c r="E30" i="25"/>
  <c r="AF30" i="25"/>
  <c r="U30" i="25"/>
  <c r="AC30" i="25"/>
  <c r="Q30" i="40"/>
  <c r="Y30" i="40"/>
  <c r="AF30" i="44"/>
  <c r="AG30" i="44"/>
  <c r="E9" i="44"/>
  <c r="Y112" i="14" s="1"/>
  <c r="Q30" i="24"/>
  <c r="I30" i="25"/>
  <c r="D30" i="27"/>
  <c r="L30" i="27"/>
  <c r="AJ30" i="27"/>
  <c r="E30" i="27"/>
  <c r="M30" i="27"/>
  <c r="U30" i="27"/>
  <c r="AC30" i="27"/>
  <c r="G30" i="29"/>
  <c r="O30" i="29"/>
  <c r="W30" i="29"/>
  <c r="L30" i="28"/>
  <c r="K9" i="39"/>
  <c r="AE109" i="14" s="1"/>
  <c r="I30" i="39"/>
  <c r="U9" i="41"/>
  <c r="AO111" i="14" s="1"/>
  <c r="AO17" i="14"/>
  <c r="AC30" i="43"/>
  <c r="Y30" i="43"/>
  <c r="AG30" i="43"/>
  <c r="W7" i="44"/>
  <c r="AQ18" i="14" s="1"/>
  <c r="AI9" i="31"/>
  <c r="BC118" i="14" s="1"/>
  <c r="AJ9" i="31"/>
  <c r="AK9" i="31"/>
  <c r="J30" i="44"/>
  <c r="U31" i="44"/>
  <c r="P31" i="44"/>
  <c r="N30" i="44"/>
  <c r="Y30" i="44"/>
  <c r="AD31" i="44"/>
  <c r="W31" i="44"/>
  <c r="X31" i="44"/>
  <c r="O30" i="44"/>
  <c r="M31" i="44"/>
  <c r="AD9" i="44"/>
  <c r="AX112" i="14" s="1"/>
  <c r="F30" i="44"/>
  <c r="Q30" i="44"/>
  <c r="D31" i="44"/>
  <c r="O31" i="44"/>
  <c r="AJ31" i="44"/>
  <c r="O7" i="44"/>
  <c r="AE7" i="44"/>
  <c r="AY18" i="14" s="1"/>
  <c r="N8" i="44"/>
  <c r="AH65" i="14" s="1"/>
  <c r="H31" i="44"/>
  <c r="E31" i="44"/>
  <c r="AK31" i="44"/>
  <c r="P9" i="44"/>
  <c r="AJ112" i="14" s="1"/>
  <c r="AE31" i="44"/>
  <c r="I30" i="44"/>
  <c r="G31" i="44"/>
  <c r="AB31" i="44"/>
  <c r="T31" i="44"/>
  <c r="F9" i="44"/>
  <c r="Z112" i="14" s="1"/>
  <c r="V9" i="44"/>
  <c r="AP112" i="14" s="1"/>
  <c r="D9" i="44"/>
  <c r="X112" i="14" s="1"/>
  <c r="J9" i="44"/>
  <c r="AD112" i="14" s="1"/>
  <c r="R9" i="44"/>
  <c r="AL112" i="14" s="1"/>
  <c r="Z9" i="44"/>
  <c r="AT112" i="14" s="1"/>
  <c r="AH9" i="44"/>
  <c r="BB112" i="14" s="1"/>
  <c r="H9" i="44"/>
  <c r="AB112" i="14" s="1"/>
  <c r="X9" i="44"/>
  <c r="AR112" i="14" s="1"/>
  <c r="I7" i="44"/>
  <c r="Q7" i="44"/>
  <c r="Y7" i="44"/>
  <c r="AG7" i="44"/>
  <c r="G8" i="44"/>
  <c r="O8" i="44"/>
  <c r="AI65" i="14" s="1"/>
  <c r="W8" i="44"/>
  <c r="AE8" i="44"/>
  <c r="AY65" i="14" s="1"/>
  <c r="K30" i="44"/>
  <c r="S30" i="44"/>
  <c r="AA30" i="44"/>
  <c r="AI30" i="44"/>
  <c r="I31" i="44"/>
  <c r="Q31" i="44"/>
  <c r="Y31" i="44"/>
  <c r="AG31" i="44"/>
  <c r="AH30" i="44"/>
  <c r="D30" i="44"/>
  <c r="L30" i="44"/>
  <c r="T30" i="44"/>
  <c r="AB30" i="44"/>
  <c r="AJ30" i="44"/>
  <c r="J31" i="44"/>
  <c r="R31" i="44"/>
  <c r="Z31" i="44"/>
  <c r="AH31" i="44"/>
  <c r="K7" i="44"/>
  <c r="E30" i="44"/>
  <c r="M30" i="44"/>
  <c r="U30" i="44"/>
  <c r="AC30" i="44"/>
  <c r="AK30" i="44"/>
  <c r="K31" i="44"/>
  <c r="S31" i="44"/>
  <c r="AA31" i="44"/>
  <c r="AI31" i="44"/>
  <c r="R30" i="44"/>
  <c r="L7" i="44"/>
  <c r="L31" i="44"/>
  <c r="Z30" i="44"/>
  <c r="H30" i="44"/>
  <c r="P30" i="44"/>
  <c r="X30" i="44"/>
  <c r="F31" i="44"/>
  <c r="N31" i="44"/>
  <c r="V31" i="44"/>
  <c r="AE30" i="43"/>
  <c r="U30" i="43"/>
  <c r="O31" i="43"/>
  <c r="M7" i="43"/>
  <c r="P30" i="43"/>
  <c r="V30" i="43"/>
  <c r="G31" i="43"/>
  <c r="AD31" i="43"/>
  <c r="N9" i="43"/>
  <c r="AH114" i="14" s="1"/>
  <c r="AK7" i="43"/>
  <c r="X30" i="43"/>
  <c r="AA8" i="43"/>
  <c r="AU67" i="14" s="1"/>
  <c r="T9" i="43"/>
  <c r="AN114" i="14" s="1"/>
  <c r="AD9" i="43"/>
  <c r="AX114" i="14" s="1"/>
  <c r="O7" i="43"/>
  <c r="AJ31" i="43"/>
  <c r="Q30" i="43"/>
  <c r="Z30" i="43"/>
  <c r="S31" i="43"/>
  <c r="AB31" i="43"/>
  <c r="V9" i="43"/>
  <c r="AP114" i="14" s="1"/>
  <c r="AJ9" i="43"/>
  <c r="K31" i="43"/>
  <c r="T31" i="43"/>
  <c r="X9" i="43"/>
  <c r="AR114" i="14" s="1"/>
  <c r="S9" i="43"/>
  <c r="AM114" i="14" s="1"/>
  <c r="F9" i="43"/>
  <c r="Z114" i="14" s="1"/>
  <c r="D9" i="43"/>
  <c r="X114" i="14" s="1"/>
  <c r="U9" i="43"/>
  <c r="AO114" i="14" s="1"/>
  <c r="E9" i="43"/>
  <c r="Y114" i="14" s="1"/>
  <c r="AC9" i="43"/>
  <c r="AW114" i="14" s="1"/>
  <c r="J9" i="43"/>
  <c r="AD114" i="14" s="1"/>
  <c r="R9" i="43"/>
  <c r="AL114" i="14" s="1"/>
  <c r="AH9" i="43"/>
  <c r="BB114" i="14" s="1"/>
  <c r="H9" i="43"/>
  <c r="AB114" i="14" s="1"/>
  <c r="M9" i="43"/>
  <c r="AG114" i="14" s="1"/>
  <c r="AK9" i="43"/>
  <c r="R30" i="43"/>
  <c r="H31" i="43"/>
  <c r="I7" i="43"/>
  <c r="Q7" i="43"/>
  <c r="Y7" i="43"/>
  <c r="AG7" i="43"/>
  <c r="G8" i="43"/>
  <c r="O8" i="43"/>
  <c r="W8" i="43"/>
  <c r="AQ67" i="14" s="1"/>
  <c r="AE8" i="43"/>
  <c r="K30" i="43"/>
  <c r="S30" i="43"/>
  <c r="AA30" i="43"/>
  <c r="AI30" i="43"/>
  <c r="I31" i="43"/>
  <c r="Q31" i="43"/>
  <c r="Y31" i="43"/>
  <c r="AG31" i="43"/>
  <c r="J30" i="43"/>
  <c r="AH30" i="43"/>
  <c r="X31" i="43"/>
  <c r="Z7" i="43"/>
  <c r="P8" i="43"/>
  <c r="AF8" i="43"/>
  <c r="D30" i="43"/>
  <c r="L30" i="43"/>
  <c r="T30" i="43"/>
  <c r="AB30" i="43"/>
  <c r="AJ30" i="43"/>
  <c r="J31" i="43"/>
  <c r="R31" i="43"/>
  <c r="Z31" i="43"/>
  <c r="AH31" i="43"/>
  <c r="P31" i="43"/>
  <c r="L7" i="43"/>
  <c r="G30" i="43"/>
  <c r="O30" i="43"/>
  <c r="W30" i="43"/>
  <c r="E31" i="43"/>
  <c r="M31" i="43"/>
  <c r="U31" i="43"/>
  <c r="AC31" i="43"/>
  <c r="AK31" i="43"/>
  <c r="F31" i="43"/>
  <c r="N31" i="43"/>
  <c r="V31" i="43"/>
  <c r="Q9" i="41"/>
  <c r="AK111" i="14" s="1"/>
  <c r="AG7" i="41"/>
  <c r="T9" i="41"/>
  <c r="AN111" i="14" s="1"/>
  <c r="AD30" i="41"/>
  <c r="H8" i="41"/>
  <c r="AB64" i="14" s="1"/>
  <c r="AB31" i="41"/>
  <c r="F9" i="41"/>
  <c r="Z111" i="14" s="1"/>
  <c r="V9" i="41"/>
  <c r="AP111" i="14" s="1"/>
  <c r="AA30" i="41"/>
  <c r="V30" i="41"/>
  <c r="T31" i="41"/>
  <c r="AF8" i="41"/>
  <c r="AZ64" i="14" s="1"/>
  <c r="P31" i="41"/>
  <c r="AE31" i="41"/>
  <c r="U31" i="41"/>
  <c r="L8" i="41"/>
  <c r="AF64" i="14" s="1"/>
  <c r="X31" i="41"/>
  <c r="N30" i="41"/>
  <c r="AJ9" i="41"/>
  <c r="AD9" i="41"/>
  <c r="AX111" i="14" s="1"/>
  <c r="O30" i="41"/>
  <c r="M31" i="41"/>
  <c r="O7" i="41"/>
  <c r="N8" i="41"/>
  <c r="AB9" i="41"/>
  <c r="AV111" i="14" s="1"/>
  <c r="P9" i="41"/>
  <c r="AJ111" i="14" s="1"/>
  <c r="D9" i="41"/>
  <c r="X111" i="14" s="1"/>
  <c r="H30" i="40"/>
  <c r="M30" i="40"/>
  <c r="AI9" i="40"/>
  <c r="BC110" i="14" s="1"/>
  <c r="K31" i="40"/>
  <c r="W31" i="40"/>
  <c r="K8" i="40"/>
  <c r="N30" i="40"/>
  <c r="AD31" i="40"/>
  <c r="AD9" i="40"/>
  <c r="AX110" i="14" s="1"/>
  <c r="AA9" i="40"/>
  <c r="AU110" i="14" s="1"/>
  <c r="O31" i="40"/>
  <c r="O7" i="40"/>
  <c r="R9" i="40"/>
  <c r="AL110" i="14" s="1"/>
  <c r="N8" i="40"/>
  <c r="V30" i="40"/>
  <c r="I30" i="40"/>
  <c r="AC30" i="40"/>
  <c r="G31" i="40"/>
  <c r="AA31" i="40"/>
  <c r="E9" i="40"/>
  <c r="Y110" i="14" s="1"/>
  <c r="U9" i="40"/>
  <c r="AO110" i="14" s="1"/>
  <c r="AK9" i="40"/>
  <c r="T31" i="40"/>
  <c r="J9" i="40"/>
  <c r="AD110" i="14" s="1"/>
  <c r="AD30" i="40"/>
  <c r="AB31" i="40"/>
  <c r="F9" i="40"/>
  <c r="Z110" i="14" s="1"/>
  <c r="V9" i="40"/>
  <c r="AP110" i="14" s="1"/>
  <c r="AF30" i="40"/>
  <c r="U30" i="40"/>
  <c r="S31" i="40"/>
  <c r="D9" i="40"/>
  <c r="X110" i="14" s="1"/>
  <c r="K30" i="28"/>
  <c r="S30" i="28"/>
  <c r="AA30" i="28"/>
  <c r="AI30" i="28"/>
  <c r="E30" i="28"/>
  <c r="M30" i="28"/>
  <c r="U30" i="28"/>
  <c r="AC30" i="28"/>
  <c r="AK30" i="28"/>
  <c r="F30" i="28"/>
  <c r="N30" i="28"/>
  <c r="V30" i="28"/>
  <c r="AD30" i="28"/>
  <c r="D30" i="28"/>
  <c r="O30" i="28"/>
  <c r="H30" i="28"/>
  <c r="P30" i="28"/>
  <c r="X30" i="28"/>
  <c r="AG9" i="28"/>
  <c r="BA117" i="14" s="1"/>
  <c r="J9" i="41"/>
  <c r="AD111" i="14" s="1"/>
  <c r="R9" i="41"/>
  <c r="AL111" i="14" s="1"/>
  <c r="Z9" i="41"/>
  <c r="AT111" i="14" s="1"/>
  <c r="AH9" i="41"/>
  <c r="BB111" i="14" s="1"/>
  <c r="H9" i="41"/>
  <c r="AB111" i="14" s="1"/>
  <c r="X9" i="41"/>
  <c r="AR111" i="14" s="1"/>
  <c r="S9" i="41"/>
  <c r="AM111" i="14" s="1"/>
  <c r="AA9" i="41"/>
  <c r="AU111" i="14" s="1"/>
  <c r="AI9" i="41"/>
  <c r="BC111" i="14" s="1"/>
  <c r="I9" i="41"/>
  <c r="AC111" i="14" s="1"/>
  <c r="Y9" i="41"/>
  <c r="AS111" i="14" s="1"/>
  <c r="I31" i="41"/>
  <c r="D30" i="41"/>
  <c r="L30" i="41"/>
  <c r="T30" i="41"/>
  <c r="AB30" i="41"/>
  <c r="AJ30" i="41"/>
  <c r="J31" i="41"/>
  <c r="R31" i="41"/>
  <c r="Z31" i="41"/>
  <c r="AH31" i="41"/>
  <c r="Q31" i="41"/>
  <c r="K7" i="41"/>
  <c r="E30" i="41"/>
  <c r="M30" i="41"/>
  <c r="U30" i="41"/>
  <c r="AC30" i="41"/>
  <c r="AK30" i="41"/>
  <c r="K31" i="41"/>
  <c r="S31" i="41"/>
  <c r="AA31" i="41"/>
  <c r="AI31" i="41"/>
  <c r="L7" i="41"/>
  <c r="K8" i="41"/>
  <c r="AE64" i="14" s="1"/>
  <c r="J30" i="41"/>
  <c r="Z30" i="41"/>
  <c r="K30" i="41"/>
  <c r="AI30" i="41"/>
  <c r="Y31" i="41"/>
  <c r="H30" i="41"/>
  <c r="P30" i="41"/>
  <c r="X30" i="41"/>
  <c r="AF30" i="41"/>
  <c r="F31" i="41"/>
  <c r="N31" i="41"/>
  <c r="V31" i="41"/>
  <c r="AD31" i="41"/>
  <c r="R30" i="41"/>
  <c r="AH30" i="41"/>
  <c r="S30" i="41"/>
  <c r="AG31" i="41"/>
  <c r="I30" i="41"/>
  <c r="Q30" i="41"/>
  <c r="Y30" i="41"/>
  <c r="G31" i="41"/>
  <c r="O31" i="41"/>
  <c r="W31" i="41"/>
  <c r="H9" i="40"/>
  <c r="AB110" i="14" s="1"/>
  <c r="X9" i="40"/>
  <c r="AR110" i="14" s="1"/>
  <c r="P9" i="40"/>
  <c r="AJ110" i="14" s="1"/>
  <c r="AF9" i="40"/>
  <c r="AZ110" i="14" s="1"/>
  <c r="J30" i="40"/>
  <c r="R30" i="40"/>
  <c r="Z30" i="40"/>
  <c r="AH30" i="40"/>
  <c r="H31" i="40"/>
  <c r="P31" i="40"/>
  <c r="X31" i="40"/>
  <c r="AF31" i="40"/>
  <c r="I7" i="40"/>
  <c r="Q7" i="40"/>
  <c r="Y7" i="40"/>
  <c r="AG7" i="40"/>
  <c r="G8" i="40"/>
  <c r="O8" i="40"/>
  <c r="W8" i="40"/>
  <c r="AE8" i="40"/>
  <c r="K30" i="40"/>
  <c r="S30" i="40"/>
  <c r="AA30" i="40"/>
  <c r="AI30" i="40"/>
  <c r="I31" i="40"/>
  <c r="Q31" i="40"/>
  <c r="Y31" i="40"/>
  <c r="AG31" i="40"/>
  <c r="D30" i="40"/>
  <c r="L30" i="40"/>
  <c r="T30" i="40"/>
  <c r="AB30" i="40"/>
  <c r="AJ30" i="40"/>
  <c r="J31" i="40"/>
  <c r="Z31" i="40"/>
  <c r="AH31" i="40"/>
  <c r="K7" i="40"/>
  <c r="R31" i="40"/>
  <c r="L7" i="40"/>
  <c r="L31" i="40"/>
  <c r="G30" i="40"/>
  <c r="O30" i="40"/>
  <c r="W30" i="40"/>
  <c r="AE30" i="40"/>
  <c r="E31" i="40"/>
  <c r="M31" i="40"/>
  <c r="U31" i="40"/>
  <c r="AC31" i="40"/>
  <c r="AK31" i="40"/>
  <c r="P30" i="40"/>
  <c r="X30" i="40"/>
  <c r="F31" i="40"/>
  <c r="N31" i="40"/>
  <c r="V31" i="40"/>
  <c r="M30" i="39"/>
  <c r="V9" i="39"/>
  <c r="AP109" i="14" s="1"/>
  <c r="AI31" i="39"/>
  <c r="F8" i="39"/>
  <c r="AE30" i="39"/>
  <c r="E30" i="39"/>
  <c r="X30" i="39"/>
  <c r="AG30" i="39"/>
  <c r="AA31" i="39"/>
  <c r="AD8" i="39"/>
  <c r="P30" i="39"/>
  <c r="Y30" i="39"/>
  <c r="S31" i="39"/>
  <c r="E9" i="39"/>
  <c r="Y109" i="14" s="1"/>
  <c r="H30" i="39"/>
  <c r="Q30" i="39"/>
  <c r="AI9" i="39"/>
  <c r="BC109" i="14" s="1"/>
  <c r="K31" i="39"/>
  <c r="N8" i="39"/>
  <c r="AA9" i="39"/>
  <c r="AU109" i="14" s="1"/>
  <c r="L8" i="39"/>
  <c r="V31" i="39"/>
  <c r="U30" i="39"/>
  <c r="AK30" i="39"/>
  <c r="N31" i="39"/>
  <c r="W31" i="39"/>
  <c r="H31" i="39"/>
  <c r="AC30" i="39"/>
  <c r="O31" i="39"/>
  <c r="AK9" i="39"/>
  <c r="X9" i="39"/>
  <c r="AR109" i="14" s="1"/>
  <c r="J9" i="39"/>
  <c r="AD109" i="14" s="1"/>
  <c r="R9" i="39"/>
  <c r="AL109" i="14" s="1"/>
  <c r="Z9" i="39"/>
  <c r="AT109" i="14" s="1"/>
  <c r="AH9" i="39"/>
  <c r="BB109" i="14" s="1"/>
  <c r="H9" i="39"/>
  <c r="AB109" i="14" s="1"/>
  <c r="AF9" i="39"/>
  <c r="AZ109" i="14" s="1"/>
  <c r="T9" i="39"/>
  <c r="AN109" i="14" s="1"/>
  <c r="D9" i="39"/>
  <c r="X109" i="14" s="1"/>
  <c r="AB9" i="39"/>
  <c r="AV109" i="14" s="1"/>
  <c r="AJ9" i="39"/>
  <c r="P9" i="39"/>
  <c r="AJ109" i="14" s="1"/>
  <c r="Z30" i="39"/>
  <c r="I7" i="39"/>
  <c r="Q7" i="39"/>
  <c r="Y7" i="39"/>
  <c r="AG7" i="39"/>
  <c r="G8" i="39"/>
  <c r="O8" i="39"/>
  <c r="W8" i="39"/>
  <c r="AQ62" i="14" s="1"/>
  <c r="AE8" i="39"/>
  <c r="K30" i="39"/>
  <c r="S30" i="39"/>
  <c r="AA30" i="39"/>
  <c r="AI30" i="39"/>
  <c r="I31" i="39"/>
  <c r="Q31" i="39"/>
  <c r="Y31" i="39"/>
  <c r="AG31" i="39"/>
  <c r="AH30" i="39"/>
  <c r="D30" i="39"/>
  <c r="L30" i="39"/>
  <c r="T30" i="39"/>
  <c r="AB30" i="39"/>
  <c r="AJ30" i="39"/>
  <c r="J31" i="39"/>
  <c r="R31" i="39"/>
  <c r="Z31" i="39"/>
  <c r="AH31" i="39"/>
  <c r="L7" i="39"/>
  <c r="F30" i="39"/>
  <c r="N30" i="39"/>
  <c r="V30" i="39"/>
  <c r="AD30" i="39"/>
  <c r="D31" i="39"/>
  <c r="L31" i="39"/>
  <c r="T31" i="39"/>
  <c r="AB31" i="39"/>
  <c r="AJ31" i="39"/>
  <c r="J30" i="39"/>
  <c r="G30" i="39"/>
  <c r="O30" i="39"/>
  <c r="W30" i="39"/>
  <c r="E31" i="39"/>
  <c r="M31" i="39"/>
  <c r="U31" i="39"/>
  <c r="AC31" i="39"/>
  <c r="AK31" i="39"/>
  <c r="O30" i="26"/>
  <c r="N31" i="26"/>
  <c r="H30" i="26"/>
  <c r="P30" i="26"/>
  <c r="X30" i="26"/>
  <c r="AF30" i="26"/>
  <c r="G31" i="26"/>
  <c r="O31" i="26"/>
  <c r="W31" i="26"/>
  <c r="AE31" i="26"/>
  <c r="I30" i="26"/>
  <c r="Q30" i="26"/>
  <c r="Y30" i="26"/>
  <c r="AG30" i="26"/>
  <c r="H31" i="26"/>
  <c r="P31" i="26"/>
  <c r="X31" i="26"/>
  <c r="AF31" i="26"/>
  <c r="AH9" i="26"/>
  <c r="BB108" i="14" s="1"/>
  <c r="J30" i="26"/>
  <c r="R30" i="26"/>
  <c r="Z30" i="26"/>
  <c r="AH30" i="26"/>
  <c r="I31" i="26"/>
  <c r="Q31" i="26"/>
  <c r="Y31" i="26"/>
  <c r="AG31" i="26"/>
  <c r="K30" i="26"/>
  <c r="S30" i="26"/>
  <c r="AA30" i="26"/>
  <c r="AI30" i="26"/>
  <c r="J31" i="26"/>
  <c r="R31" i="26"/>
  <c r="Z31" i="26"/>
  <c r="AH31" i="26"/>
  <c r="D31" i="26"/>
  <c r="D30" i="26"/>
  <c r="L30" i="26"/>
  <c r="T30" i="26"/>
  <c r="AJ30" i="26"/>
  <c r="K31" i="26"/>
  <c r="S31" i="26"/>
  <c r="AA31" i="26"/>
  <c r="J30" i="24"/>
  <c r="R30" i="24"/>
  <c r="Z30" i="24"/>
  <c r="AH30" i="24"/>
  <c r="H31" i="24"/>
  <c r="P31" i="24"/>
  <c r="X31" i="24"/>
  <c r="AF31" i="24"/>
  <c r="K30" i="24"/>
  <c r="S30" i="24"/>
  <c r="AA30" i="24"/>
  <c r="AI30" i="24"/>
  <c r="I31" i="24"/>
  <c r="Q31" i="24"/>
  <c r="Y31" i="24"/>
  <c r="AG31" i="24"/>
  <c r="D30" i="24"/>
  <c r="L30" i="24"/>
  <c r="T30" i="24"/>
  <c r="AB30" i="24"/>
  <c r="AJ30" i="24"/>
  <c r="J31" i="24"/>
  <c r="R31" i="24"/>
  <c r="Z31" i="24"/>
  <c r="AH31" i="24"/>
  <c r="E30" i="24"/>
  <c r="M30" i="24"/>
  <c r="U30" i="24"/>
  <c r="AC30" i="24"/>
  <c r="AK30" i="24"/>
  <c r="K31" i="24"/>
  <c r="S31" i="24"/>
  <c r="AA31" i="24"/>
  <c r="AI31" i="24"/>
  <c r="F30" i="24"/>
  <c r="N30" i="24"/>
  <c r="V30" i="24"/>
  <c r="AD30" i="24"/>
  <c r="D31" i="24"/>
  <c r="L31" i="24"/>
  <c r="T31" i="24"/>
  <c r="AB31" i="24"/>
  <c r="AJ31" i="24"/>
  <c r="O30" i="24"/>
  <c r="E31" i="24"/>
  <c r="M31" i="24"/>
  <c r="U31" i="24"/>
  <c r="AC31" i="24"/>
  <c r="AK31" i="24"/>
  <c r="H30" i="24"/>
  <c r="P30" i="24"/>
  <c r="X30" i="24"/>
  <c r="L30" i="23"/>
  <c r="T30" i="23"/>
  <c r="AB30" i="23"/>
  <c r="AJ30" i="23"/>
  <c r="J31" i="23"/>
  <c r="R31" i="23"/>
  <c r="Z31" i="23"/>
  <c r="AH31" i="23"/>
  <c r="E30" i="23"/>
  <c r="M30" i="23"/>
  <c r="U30" i="23"/>
  <c r="AC30" i="23"/>
  <c r="AK30" i="23"/>
  <c r="K31" i="23"/>
  <c r="S31" i="23"/>
  <c r="AA31" i="23"/>
  <c r="AI31" i="23"/>
  <c r="F30" i="23"/>
  <c r="N30" i="23"/>
  <c r="V30" i="23"/>
  <c r="AD30" i="23"/>
  <c r="D31" i="23"/>
  <c r="L31" i="23"/>
  <c r="T31" i="23"/>
  <c r="AB31" i="23"/>
  <c r="AJ31" i="23"/>
  <c r="AH9" i="23"/>
  <c r="BB105" i="14" s="1"/>
  <c r="O30" i="23"/>
  <c r="E31" i="23"/>
  <c r="M31" i="23"/>
  <c r="U31" i="23"/>
  <c r="AC31" i="23"/>
  <c r="AK31" i="23"/>
  <c r="D30" i="23"/>
  <c r="H30" i="23"/>
  <c r="P30" i="23"/>
  <c r="X30" i="23"/>
  <c r="AF30" i="23"/>
  <c r="N31" i="23"/>
  <c r="I30" i="23"/>
  <c r="Q30" i="23"/>
  <c r="Y30" i="23"/>
  <c r="AG30" i="23"/>
  <c r="G31" i="23"/>
  <c r="O31" i="23"/>
  <c r="W31" i="23"/>
  <c r="AE31" i="23"/>
  <c r="J30" i="23"/>
  <c r="R30" i="23"/>
  <c r="Z30" i="23"/>
  <c r="H31" i="23"/>
  <c r="P31" i="23"/>
  <c r="X31" i="23"/>
  <c r="J30" i="25"/>
  <c r="R30" i="25"/>
  <c r="Z30" i="25"/>
  <c r="AH30" i="25"/>
  <c r="H31" i="25"/>
  <c r="P31" i="25"/>
  <c r="X31" i="25"/>
  <c r="AF31" i="25"/>
  <c r="AH9" i="25"/>
  <c r="BB107" i="14" s="1"/>
  <c r="K30" i="25"/>
  <c r="S30" i="25"/>
  <c r="AA30" i="25"/>
  <c r="AI30" i="25"/>
  <c r="I31" i="25"/>
  <c r="Q31" i="25"/>
  <c r="Y31" i="25"/>
  <c r="AG31" i="25"/>
  <c r="D30" i="25"/>
  <c r="L30" i="25"/>
  <c r="T30" i="25"/>
  <c r="AB30" i="25"/>
  <c r="AJ30" i="25"/>
  <c r="J31" i="25"/>
  <c r="R31" i="25"/>
  <c r="Z31" i="25"/>
  <c r="AH31" i="25"/>
  <c r="M30" i="25"/>
  <c r="AK30" i="25"/>
  <c r="K31" i="25"/>
  <c r="S31" i="25"/>
  <c r="AA31" i="25"/>
  <c r="AI31" i="25"/>
  <c r="F30" i="25"/>
  <c r="N30" i="25"/>
  <c r="V30" i="25"/>
  <c r="AD30" i="25"/>
  <c r="D31" i="25"/>
  <c r="AC31" i="25"/>
  <c r="H30" i="25"/>
  <c r="P30" i="25"/>
  <c r="X30" i="25"/>
  <c r="K30" i="20"/>
  <c r="S30" i="20"/>
  <c r="AA30" i="20"/>
  <c r="AI30" i="20"/>
  <c r="J31" i="20"/>
  <c r="R31" i="20"/>
  <c r="Z31" i="20"/>
  <c r="AH31" i="20"/>
  <c r="L30" i="20"/>
  <c r="T30" i="20"/>
  <c r="AB30" i="20"/>
  <c r="AJ30" i="20"/>
  <c r="K31" i="20"/>
  <c r="S31" i="20"/>
  <c r="AA31" i="20"/>
  <c r="AI31" i="20"/>
  <c r="E30" i="20"/>
  <c r="M30" i="20"/>
  <c r="U30" i="20"/>
  <c r="AC30" i="20"/>
  <c r="AK30" i="20"/>
  <c r="L31" i="20"/>
  <c r="T31" i="20"/>
  <c r="AB31" i="20"/>
  <c r="AJ31" i="20"/>
  <c r="F30" i="20"/>
  <c r="N30" i="20"/>
  <c r="V30" i="20"/>
  <c r="AD30" i="20"/>
  <c r="E31" i="20"/>
  <c r="M31" i="20"/>
  <c r="U31" i="20"/>
  <c r="AC31" i="20"/>
  <c r="AK31" i="20"/>
  <c r="D30" i="20"/>
  <c r="O30" i="20"/>
  <c r="N31" i="20"/>
  <c r="D31" i="20"/>
  <c r="H30" i="20"/>
  <c r="P30" i="20"/>
  <c r="X30" i="20"/>
  <c r="AF30" i="20"/>
  <c r="G31" i="20"/>
  <c r="O31" i="20"/>
  <c r="W31" i="20"/>
  <c r="AE31" i="20"/>
  <c r="I30" i="20"/>
  <c r="Q30" i="20"/>
  <c r="Y30" i="20"/>
  <c r="H31" i="20"/>
  <c r="P31" i="20"/>
  <c r="X31" i="20"/>
  <c r="D9" i="38"/>
  <c r="V31" i="38"/>
  <c r="AD31" i="38"/>
  <c r="AH9" i="38"/>
  <c r="BB100" i="14" s="1"/>
  <c r="AB9" i="38"/>
  <c r="AV100" i="14" s="1"/>
  <c r="T9" i="38"/>
  <c r="AN100" i="14" s="1"/>
  <c r="Z9" i="38"/>
  <c r="AT100" i="14" s="1"/>
  <c r="AJ9" i="38"/>
  <c r="J9" i="38"/>
  <c r="U9" i="38"/>
  <c r="AO100" i="14" s="1"/>
  <c r="AG9" i="38"/>
  <c r="BA100" i="14" s="1"/>
  <c r="W31" i="38"/>
  <c r="AC9" i="38"/>
  <c r="AW100" i="14" s="1"/>
  <c r="M9" i="38"/>
  <c r="Y9" i="38"/>
  <c r="AS100" i="14" s="1"/>
  <c r="K8" i="38"/>
  <c r="E9" i="38"/>
  <c r="AK9" i="38"/>
  <c r="R9" i="38"/>
  <c r="AL100" i="14" s="1"/>
  <c r="G30" i="38"/>
  <c r="O30" i="38"/>
  <c r="W30" i="38"/>
  <c r="AE30" i="38"/>
  <c r="E31" i="38"/>
  <c r="M31" i="38"/>
  <c r="U31" i="38"/>
  <c r="AC31" i="38"/>
  <c r="AK31" i="38"/>
  <c r="H30" i="38"/>
  <c r="P30" i="38"/>
  <c r="X30" i="38"/>
  <c r="AF30" i="38"/>
  <c r="N31" i="38"/>
  <c r="I9" i="38"/>
  <c r="S9" i="38"/>
  <c r="AM100" i="14" s="1"/>
  <c r="AA9" i="38"/>
  <c r="AU100" i="14" s="1"/>
  <c r="AI9" i="38"/>
  <c r="BC100" i="14" s="1"/>
  <c r="O9" i="38"/>
  <c r="W9" i="38"/>
  <c r="AQ100" i="14" s="1"/>
  <c r="AE9" i="38"/>
  <c r="AY100" i="14" s="1"/>
  <c r="G9" i="38"/>
  <c r="Y30" i="38"/>
  <c r="H7" i="38"/>
  <c r="P7" i="38"/>
  <c r="X7" i="38"/>
  <c r="AF7" i="38"/>
  <c r="F8" i="38"/>
  <c r="N8" i="38"/>
  <c r="V8" i="38"/>
  <c r="AD8" i="38"/>
  <c r="J30" i="38"/>
  <c r="R30" i="38"/>
  <c r="Z30" i="38"/>
  <c r="AH30" i="38"/>
  <c r="H31" i="38"/>
  <c r="P31" i="38"/>
  <c r="X31" i="38"/>
  <c r="AF31" i="38"/>
  <c r="G31" i="38"/>
  <c r="K30" i="38"/>
  <c r="S30" i="38"/>
  <c r="AA30" i="38"/>
  <c r="AI30" i="38"/>
  <c r="I31" i="38"/>
  <c r="Q31" i="38"/>
  <c r="Y31" i="38"/>
  <c r="AG31" i="38"/>
  <c r="I30" i="38"/>
  <c r="AG30" i="38"/>
  <c r="D30" i="38"/>
  <c r="L30" i="38"/>
  <c r="T30" i="38"/>
  <c r="AB30" i="38"/>
  <c r="AJ30" i="38"/>
  <c r="J31" i="38"/>
  <c r="R31" i="38"/>
  <c r="Z31" i="38"/>
  <c r="AH31" i="38"/>
  <c r="Q30" i="38"/>
  <c r="Q8" i="38"/>
  <c r="E30" i="38"/>
  <c r="M30" i="38"/>
  <c r="U30" i="38"/>
  <c r="AC30" i="38"/>
  <c r="AK30" i="38"/>
  <c r="K31" i="38"/>
  <c r="S31" i="38"/>
  <c r="AA31" i="38"/>
  <c r="AI31" i="38"/>
  <c r="AE31" i="38"/>
  <c r="F30" i="38"/>
  <c r="N30" i="38"/>
  <c r="V30" i="38"/>
  <c r="AD30" i="38"/>
  <c r="D31" i="38"/>
  <c r="L31" i="38"/>
  <c r="T31" i="38"/>
  <c r="AB31" i="38"/>
  <c r="AJ31" i="38"/>
  <c r="O31" i="38"/>
  <c r="AH9" i="31"/>
  <c r="BB118" i="14" s="1"/>
  <c r="AH9" i="29"/>
  <c r="BB116" i="14" s="1"/>
  <c r="AI9" i="29"/>
  <c r="BC116" i="14" s="1"/>
  <c r="AJ9" i="29"/>
  <c r="AK9" i="29"/>
  <c r="AK9" i="28"/>
  <c r="AI9" i="27"/>
  <c r="AJ9" i="27"/>
  <c r="AK9" i="26"/>
  <c r="AI9" i="25"/>
  <c r="BC107" i="14" s="1"/>
  <c r="AJ9" i="25"/>
  <c r="AK9" i="25"/>
  <c r="AI9" i="24"/>
  <c r="BC106" i="14" s="1"/>
  <c r="AJ9" i="24"/>
  <c r="AI9" i="23"/>
  <c r="BC105" i="14" s="1"/>
  <c r="AJ9" i="23"/>
  <c r="AK9" i="23"/>
  <c r="AK9" i="22"/>
  <c r="AK9" i="21"/>
  <c r="AH9" i="20"/>
  <c r="BB103" i="14" s="1"/>
  <c r="AI9" i="20"/>
  <c r="BC103" i="14" s="1"/>
  <c r="AJ9" i="20"/>
  <c r="AK9" i="20"/>
  <c r="AK9" i="1"/>
  <c r="AG9" i="23"/>
  <c r="BA105" i="14" s="1"/>
  <c r="AG7" i="22"/>
  <c r="AG7" i="26"/>
  <c r="BA14" i="14" s="1"/>
  <c r="AG7" i="29"/>
  <c r="BA22" i="14" s="1"/>
  <c r="AG9" i="27"/>
  <c r="AG8" i="26"/>
  <c r="BA61" i="14" s="1"/>
  <c r="AG7" i="21"/>
  <c r="BA8" i="14" s="1"/>
  <c r="AG8" i="21"/>
  <c r="BA55" i="14" s="1"/>
  <c r="AG9" i="24"/>
  <c r="BA106" i="14" s="1"/>
  <c r="AG9" i="25"/>
  <c r="BA107" i="14" s="1"/>
  <c r="AG7" i="20"/>
  <c r="BA9" i="14" s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E67" i="36"/>
  <c r="AD67" i="36"/>
  <c r="AC67" i="36"/>
  <c r="AB67" i="36"/>
  <c r="AA67" i="36"/>
  <c r="Z67" i="36"/>
  <c r="Y67" i="36"/>
  <c r="X67" i="36"/>
  <c r="W67" i="36"/>
  <c r="V67" i="36"/>
  <c r="U67" i="36"/>
  <c r="T67" i="36"/>
  <c r="S67" i="36"/>
  <c r="R67" i="36"/>
  <c r="Q67" i="36"/>
  <c r="P67" i="36"/>
  <c r="O67" i="36"/>
  <c r="N67" i="36"/>
  <c r="M67" i="36"/>
  <c r="L67" i="36"/>
  <c r="K67" i="36"/>
  <c r="J67" i="36"/>
  <c r="I67" i="36"/>
  <c r="H67" i="36"/>
  <c r="G67" i="36"/>
  <c r="F67" i="36"/>
  <c r="E67" i="36"/>
  <c r="D67" i="36"/>
  <c r="C67" i="36"/>
  <c r="D4" i="31"/>
  <c r="AE67" i="37"/>
  <c r="AD67" i="37"/>
  <c r="AC67" i="37"/>
  <c r="AB67" i="37"/>
  <c r="AA67" i="37"/>
  <c r="Z67" i="37"/>
  <c r="Y67" i="37"/>
  <c r="X67" i="37"/>
  <c r="W67" i="37"/>
  <c r="V67" i="37"/>
  <c r="U67" i="37"/>
  <c r="T67" i="37"/>
  <c r="S67" i="37"/>
  <c r="R67" i="37"/>
  <c r="Q67" i="37"/>
  <c r="P67" i="37"/>
  <c r="O67" i="37"/>
  <c r="N67" i="37"/>
  <c r="M67" i="37"/>
  <c r="L67" i="37"/>
  <c r="K67" i="37"/>
  <c r="J67" i="37"/>
  <c r="I67" i="37"/>
  <c r="H67" i="37"/>
  <c r="G67" i="37"/>
  <c r="F67" i="37"/>
  <c r="E67" i="37"/>
  <c r="D67" i="37"/>
  <c r="C67" i="37"/>
  <c r="B67" i="37"/>
  <c r="AF9" i="41" l="1"/>
  <c r="AZ111" i="14" s="1"/>
  <c r="AA9" i="43"/>
  <c r="AU114" i="14" s="1"/>
  <c r="I31" i="1"/>
  <c r="Q31" i="1"/>
  <c r="AG31" i="1"/>
  <c r="B71" i="37"/>
  <c r="D5" i="31" s="1"/>
  <c r="Z71" i="37"/>
  <c r="AB5" i="31" s="1"/>
  <c r="Z31" i="1"/>
  <c r="K9" i="38"/>
  <c r="C71" i="37"/>
  <c r="E5" i="31" s="1"/>
  <c r="K71" i="37"/>
  <c r="M5" i="31" s="1"/>
  <c r="S71" i="37"/>
  <c r="U5" i="31" s="1"/>
  <c r="AA71" i="37"/>
  <c r="AC5" i="31" s="1"/>
  <c r="AI31" i="1"/>
  <c r="K31" i="1"/>
  <c r="AJ31" i="1"/>
  <c r="AK31" i="1"/>
  <c r="S31" i="1"/>
  <c r="AA31" i="1"/>
  <c r="F9" i="38"/>
  <c r="G9" i="39"/>
  <c r="AA109" i="14" s="1"/>
  <c r="AD9" i="39"/>
  <c r="AX109" i="14" s="1"/>
  <c r="AX62" i="14"/>
  <c r="AF9" i="43"/>
  <c r="AZ114" i="14" s="1"/>
  <c r="AZ67" i="14"/>
  <c r="O9" i="43"/>
  <c r="AI114" i="14" s="1"/>
  <c r="AI67" i="14"/>
  <c r="W9" i="43"/>
  <c r="AQ114" i="14" s="1"/>
  <c r="G9" i="44"/>
  <c r="AA112" i="14" s="1"/>
  <c r="AA65" i="14"/>
  <c r="N9" i="44"/>
  <c r="AH112" i="14" s="1"/>
  <c r="Y71" i="37"/>
  <c r="AA5" i="31" s="1"/>
  <c r="V9" i="38"/>
  <c r="AP100" i="14" s="1"/>
  <c r="AP53" i="14"/>
  <c r="N9" i="39"/>
  <c r="AH109" i="14" s="1"/>
  <c r="R71" i="37"/>
  <c r="T5" i="31" s="1"/>
  <c r="R31" i="1"/>
  <c r="Q9" i="38"/>
  <c r="AK100" i="14" s="1"/>
  <c r="AK53" i="14"/>
  <c r="T71" i="37"/>
  <c r="V5" i="31" s="1"/>
  <c r="D31" i="1"/>
  <c r="T31" i="1"/>
  <c r="P9" i="43"/>
  <c r="AJ114" i="14" s="1"/>
  <c r="AJ67" i="14"/>
  <c r="G9" i="43"/>
  <c r="AA114" i="14" s="1"/>
  <c r="AA67" i="14"/>
  <c r="D71" i="37"/>
  <c r="F5" i="31" s="1"/>
  <c r="L71" i="37"/>
  <c r="N5" i="31" s="1"/>
  <c r="AB71" i="37"/>
  <c r="AD5" i="31" s="1"/>
  <c r="L31" i="1"/>
  <c r="E71" i="37"/>
  <c r="G5" i="31" s="1"/>
  <c r="M71" i="37"/>
  <c r="O5" i="31" s="1"/>
  <c r="U71" i="37"/>
  <c r="W5" i="31" s="1"/>
  <c r="AC71" i="37"/>
  <c r="AE5" i="31" s="1"/>
  <c r="E31" i="1"/>
  <c r="M31" i="1"/>
  <c r="U31" i="1"/>
  <c r="AC31" i="1"/>
  <c r="N9" i="41"/>
  <c r="AH111" i="14" s="1"/>
  <c r="AH64" i="14"/>
  <c r="I71" i="37"/>
  <c r="K5" i="31" s="1"/>
  <c r="AG8" i="1"/>
  <c r="BA54" i="14" s="1"/>
  <c r="O9" i="39"/>
  <c r="AI109" i="14" s="1"/>
  <c r="F9" i="39"/>
  <c r="Z109" i="14" s="1"/>
  <c r="AB31" i="1"/>
  <c r="H5" i="31"/>
  <c r="F71" i="37"/>
  <c r="N71" i="37"/>
  <c r="P5" i="31" s="1"/>
  <c r="V71" i="37"/>
  <c r="X5" i="31" s="1"/>
  <c r="AD71" i="37"/>
  <c r="AF5" i="31" s="1"/>
  <c r="F31" i="1"/>
  <c r="N31" i="1"/>
  <c r="V31" i="1"/>
  <c r="AD31" i="1"/>
  <c r="Q71" i="37"/>
  <c r="S5" i="31" s="1"/>
  <c r="Y31" i="1"/>
  <c r="J71" i="37"/>
  <c r="L5" i="31" s="1"/>
  <c r="J31" i="1"/>
  <c r="N9" i="38"/>
  <c r="G71" i="37"/>
  <c r="I5" i="31" s="1"/>
  <c r="O71" i="37"/>
  <c r="Q5" i="31" s="1"/>
  <c r="W71" i="37"/>
  <c r="Y5" i="31" s="1"/>
  <c r="AE71" i="37"/>
  <c r="AG5" i="31" s="1"/>
  <c r="G31" i="1"/>
  <c r="O31" i="1"/>
  <c r="W31" i="1"/>
  <c r="AE31" i="1"/>
  <c r="W9" i="39"/>
  <c r="AQ109" i="14" s="1"/>
  <c r="AE9" i="40"/>
  <c r="AY110" i="14" s="1"/>
  <c r="AY63" i="14"/>
  <c r="G9" i="40"/>
  <c r="AA110" i="14" s="1"/>
  <c r="H71" i="37"/>
  <c r="J5" i="31" s="1"/>
  <c r="P71" i="37"/>
  <c r="R5" i="31" s="1"/>
  <c r="X71" i="37"/>
  <c r="Z5" i="31" s="1"/>
  <c r="H31" i="1"/>
  <c r="P31" i="1"/>
  <c r="X31" i="1"/>
  <c r="AF31" i="1"/>
  <c r="AD9" i="38"/>
  <c r="AX100" i="14" s="1"/>
  <c r="AX53" i="14"/>
  <c r="AE9" i="39"/>
  <c r="AY109" i="14" s="1"/>
  <c r="AY62" i="14"/>
  <c r="W9" i="40"/>
  <c r="AQ110" i="14" s="1"/>
  <c r="AQ63" i="14"/>
  <c r="N9" i="40"/>
  <c r="AH110" i="14" s="1"/>
  <c r="AE9" i="43"/>
  <c r="AY114" i="14" s="1"/>
  <c r="AY67" i="14"/>
  <c r="W9" i="44"/>
  <c r="AQ112" i="14" s="1"/>
  <c r="AQ65" i="14"/>
  <c r="AH31" i="1"/>
  <c r="BC21" i="14"/>
  <c r="L30" i="1"/>
  <c r="T30" i="1"/>
  <c r="AG9" i="29"/>
  <c r="BA116" i="14" s="1"/>
  <c r="AH30" i="1"/>
  <c r="E30" i="1"/>
  <c r="R71" i="36"/>
  <c r="T4" i="31" s="1"/>
  <c r="F30" i="1"/>
  <c r="BC113" i="14"/>
  <c r="H9" i="38"/>
  <c r="S71" i="36"/>
  <c r="U4" i="31" s="1"/>
  <c r="G30" i="1"/>
  <c r="W30" i="1"/>
  <c r="Q9" i="43"/>
  <c r="AK114" i="14" s="1"/>
  <c r="AK20" i="14"/>
  <c r="I9" i="44"/>
  <c r="AC112" i="14" s="1"/>
  <c r="W9" i="41"/>
  <c r="AQ111" i="14" s="1"/>
  <c r="AQ17" i="14"/>
  <c r="BC102" i="14"/>
  <c r="I71" i="36"/>
  <c r="K4" i="31" s="1"/>
  <c r="U30" i="1"/>
  <c r="K9" i="44"/>
  <c r="AE112" i="14" s="1"/>
  <c r="V30" i="1"/>
  <c r="C71" i="36"/>
  <c r="E4" i="31" s="1"/>
  <c r="AA71" i="36"/>
  <c r="AC4" i="31" s="1"/>
  <c r="O30" i="1"/>
  <c r="BA113" i="14"/>
  <c r="T71" i="36"/>
  <c r="V4" i="31" s="1"/>
  <c r="H30" i="1"/>
  <c r="AF30" i="1"/>
  <c r="L9" i="43"/>
  <c r="AF114" i="14" s="1"/>
  <c r="I9" i="43"/>
  <c r="AC114" i="14" s="1"/>
  <c r="BC101" i="14"/>
  <c r="H71" i="36"/>
  <c r="J4" i="31" s="1"/>
  <c r="D30" i="1"/>
  <c r="X9" i="38"/>
  <c r="AR100" i="14" s="1"/>
  <c r="AR6" i="14"/>
  <c r="Y71" i="36"/>
  <c r="AA4" i="31" s="1"/>
  <c r="AC30" i="1"/>
  <c r="P9" i="38"/>
  <c r="Q9" i="39"/>
  <c r="AK109" i="14" s="1"/>
  <c r="AK15" i="14"/>
  <c r="I9" i="40"/>
  <c r="AC110" i="14" s="1"/>
  <c r="Z9" i="43"/>
  <c r="AT114" i="14" s="1"/>
  <c r="AT20" i="14"/>
  <c r="AG9" i="43"/>
  <c r="BA114" i="14" s="1"/>
  <c r="BA20" i="14"/>
  <c r="N30" i="1"/>
  <c r="K71" i="36"/>
  <c r="M4" i="31" s="1"/>
  <c r="AE30" i="1"/>
  <c r="D71" i="36"/>
  <c r="F4" i="31" s="1"/>
  <c r="N4" i="31"/>
  <c r="L71" i="36"/>
  <c r="AB71" i="36"/>
  <c r="AD4" i="31" s="1"/>
  <c r="P30" i="1"/>
  <c r="X30" i="1"/>
  <c r="E71" i="36"/>
  <c r="G4" i="31" s="1"/>
  <c r="M71" i="36"/>
  <c r="O4" i="31" s="1"/>
  <c r="U71" i="36"/>
  <c r="W4" i="31" s="1"/>
  <c r="AC71" i="36"/>
  <c r="AE4" i="31" s="1"/>
  <c r="I30" i="1"/>
  <c r="Q30" i="1"/>
  <c r="Y30" i="1"/>
  <c r="AG30" i="1"/>
  <c r="O9" i="40"/>
  <c r="AI110" i="14" s="1"/>
  <c r="AB30" i="1"/>
  <c r="AG9" i="40"/>
  <c r="BA110" i="14" s="1"/>
  <c r="BA16" i="14"/>
  <c r="L9" i="44"/>
  <c r="AF112" i="14" s="1"/>
  <c r="BB104" i="14"/>
  <c r="AH9" i="1"/>
  <c r="BB7" i="14"/>
  <c r="BB21" i="14" s="1"/>
  <c r="X71" i="36"/>
  <c r="Z4" i="31" s="1"/>
  <c r="Q71" i="36"/>
  <c r="S4" i="31" s="1"/>
  <c r="M30" i="1"/>
  <c r="K9" i="40"/>
  <c r="F71" i="36"/>
  <c r="H4" i="31" s="1"/>
  <c r="N71" i="36"/>
  <c r="P4" i="31" s="1"/>
  <c r="V71" i="36"/>
  <c r="X4" i="31" s="1"/>
  <c r="AD71" i="36"/>
  <c r="AF4" i="31" s="1"/>
  <c r="J30" i="1"/>
  <c r="R30" i="1"/>
  <c r="Z30" i="1"/>
  <c r="G71" i="36"/>
  <c r="I4" i="31" s="1"/>
  <c r="O71" i="36"/>
  <c r="Q4" i="31" s="1"/>
  <c r="W71" i="36"/>
  <c r="Y4" i="31" s="1"/>
  <c r="AE71" i="36"/>
  <c r="AG4" i="31" s="1"/>
  <c r="AK30" i="1"/>
  <c r="AJ30" i="1"/>
  <c r="AI30" i="1"/>
  <c r="K30" i="1"/>
  <c r="S30" i="1"/>
  <c r="AA30" i="1"/>
  <c r="AG9" i="22"/>
  <c r="BA10" i="14"/>
  <c r="AF9" i="38"/>
  <c r="AZ100" i="14" s="1"/>
  <c r="AZ6" i="14"/>
  <c r="AG9" i="39"/>
  <c r="BA109" i="14" s="1"/>
  <c r="BA15" i="14"/>
  <c r="L9" i="40"/>
  <c r="AF110" i="14" s="1"/>
  <c r="Y9" i="40"/>
  <c r="AS110" i="14" s="1"/>
  <c r="AS16" i="14"/>
  <c r="AG9" i="41"/>
  <c r="BA111" i="14" s="1"/>
  <c r="BA17" i="14"/>
  <c r="BB102" i="14"/>
  <c r="L9" i="39"/>
  <c r="AF109" i="14" s="1"/>
  <c r="Y9" i="39"/>
  <c r="AS109" i="14" s="1"/>
  <c r="AS15" i="14"/>
  <c r="Q9" i="40"/>
  <c r="AK110" i="14" s="1"/>
  <c r="AK16" i="14"/>
  <c r="AG9" i="44"/>
  <c r="BA112" i="14" s="1"/>
  <c r="BA18" i="14"/>
  <c r="P71" i="36"/>
  <c r="R4" i="31" s="1"/>
  <c r="Y9" i="44"/>
  <c r="AS112" i="14" s="1"/>
  <c r="AS18" i="14"/>
  <c r="BC104" i="14"/>
  <c r="J71" i="36"/>
  <c r="L4" i="31" s="1"/>
  <c r="Z71" i="36"/>
  <c r="AB4" i="31" s="1"/>
  <c r="AD30" i="1"/>
  <c r="I9" i="39"/>
  <c r="AC109" i="14" s="1"/>
  <c r="O9" i="41"/>
  <c r="AI111" i="14" s="1"/>
  <c r="Y9" i="43"/>
  <c r="AS114" i="14" s="1"/>
  <c r="AS20" i="14"/>
  <c r="Q9" i="44"/>
  <c r="AK112" i="14" s="1"/>
  <c r="AK18" i="14"/>
  <c r="BB113" i="14"/>
  <c r="AE9" i="44"/>
  <c r="AY112" i="14" s="1"/>
  <c r="O9" i="44"/>
  <c r="L9" i="41"/>
  <c r="K9" i="41"/>
  <c r="G32" i="39"/>
  <c r="AG9" i="26"/>
  <c r="BA108" i="14" s="1"/>
  <c r="AG7" i="1"/>
  <c r="AG8" i="20"/>
  <c r="AG9" i="21"/>
  <c r="AF8" i="29"/>
  <c r="AZ69" i="14" s="1"/>
  <c r="AF7" i="29"/>
  <c r="AZ22" i="14" s="1"/>
  <c r="E32" i="43" l="1"/>
  <c r="G32" i="43"/>
  <c r="Q32" i="43"/>
  <c r="AI32" i="43"/>
  <c r="P31" i="31"/>
  <c r="AB32" i="39"/>
  <c r="AH32" i="43"/>
  <c r="AA32" i="43"/>
  <c r="Y32" i="43"/>
  <c r="N32" i="38"/>
  <c r="J32" i="43"/>
  <c r="Q31" i="31"/>
  <c r="F31" i="31"/>
  <c r="O31" i="31"/>
  <c r="D31" i="31"/>
  <c r="Z31" i="31"/>
  <c r="M31" i="31"/>
  <c r="R31" i="31"/>
  <c r="E31" i="31"/>
  <c r="AI31" i="31"/>
  <c r="AH31" i="31"/>
  <c r="G31" i="31"/>
  <c r="AJ31" i="31"/>
  <c r="AC31" i="31"/>
  <c r="K31" i="31"/>
  <c r="AB31" i="31"/>
  <c r="AK31" i="31"/>
  <c r="AD31" i="31"/>
  <c r="S31" i="31"/>
  <c r="U31" i="31"/>
  <c r="H31" i="31"/>
  <c r="AA31" i="31"/>
  <c r="T31" i="31"/>
  <c r="AG31" i="31"/>
  <c r="AG8" i="31"/>
  <c r="BA71" i="14" s="1"/>
  <c r="AF31" i="31"/>
  <c r="N31" i="31"/>
  <c r="I31" i="31"/>
  <c r="J31" i="31"/>
  <c r="L31" i="31"/>
  <c r="X31" i="31"/>
  <c r="AE31" i="31"/>
  <c r="V31" i="31"/>
  <c r="W31" i="31"/>
  <c r="O32" i="39"/>
  <c r="W32" i="43"/>
  <c r="AA32" i="39"/>
  <c r="L32" i="43"/>
  <c r="V32" i="39"/>
  <c r="AF32" i="39"/>
  <c r="D32" i="43"/>
  <c r="U32" i="43"/>
  <c r="AC32" i="43"/>
  <c r="AJ32" i="43"/>
  <c r="AB32" i="44"/>
  <c r="X32" i="39"/>
  <c r="F32" i="39"/>
  <c r="X32" i="43"/>
  <c r="P32" i="43"/>
  <c r="N32" i="43"/>
  <c r="AD32" i="43"/>
  <c r="O32" i="43"/>
  <c r="U32" i="39"/>
  <c r="T32" i="43"/>
  <c r="AG9" i="20"/>
  <c r="BA103" i="14" s="1"/>
  <c r="BA56" i="14"/>
  <c r="BA68" i="14" s="1"/>
  <c r="AI32" i="39"/>
  <c r="V32" i="43"/>
  <c r="F32" i="43"/>
  <c r="D32" i="39"/>
  <c r="AH32" i="39"/>
  <c r="H32" i="43"/>
  <c r="S32" i="43"/>
  <c r="R32" i="43"/>
  <c r="K32" i="43"/>
  <c r="T32" i="39"/>
  <c r="AF32" i="43"/>
  <c r="AC32" i="39"/>
  <c r="Z32" i="43"/>
  <c r="I32" i="38"/>
  <c r="J32" i="39"/>
  <c r="S32" i="39"/>
  <c r="AB32" i="43"/>
  <c r="AK32" i="43"/>
  <c r="M32" i="43"/>
  <c r="AE32" i="43"/>
  <c r="Y31" i="31"/>
  <c r="AJ32" i="40"/>
  <c r="Y30" i="31"/>
  <c r="AC32" i="40"/>
  <c r="U30" i="31"/>
  <c r="X32" i="44"/>
  <c r="BC115" i="14"/>
  <c r="X32" i="38"/>
  <c r="L32" i="38"/>
  <c r="O32" i="40"/>
  <c r="X30" i="31"/>
  <c r="AH32" i="38"/>
  <c r="P32" i="40"/>
  <c r="F30" i="31"/>
  <c r="E30" i="31"/>
  <c r="Z32" i="38"/>
  <c r="Y32" i="38"/>
  <c r="H30" i="31"/>
  <c r="K32" i="38"/>
  <c r="T32" i="38"/>
  <c r="X32" i="40"/>
  <c r="M32" i="38"/>
  <c r="AK32" i="38"/>
  <c r="K32" i="39"/>
  <c r="Q32" i="39"/>
  <c r="AE32" i="39"/>
  <c r="E32" i="40"/>
  <c r="M30" i="31"/>
  <c r="AF30" i="31"/>
  <c r="AG32" i="38"/>
  <c r="AD32" i="40"/>
  <c r="AD30" i="31"/>
  <c r="AC32" i="38"/>
  <c r="AB32" i="38"/>
  <c r="AI32" i="38"/>
  <c r="U32" i="38"/>
  <c r="R32" i="38"/>
  <c r="P32" i="39"/>
  <c r="Z32" i="39"/>
  <c r="AK32" i="40"/>
  <c r="I32" i="43"/>
  <c r="G30" i="31"/>
  <c r="AE30" i="31"/>
  <c r="AJ30" i="31"/>
  <c r="I30" i="31"/>
  <c r="L30" i="31"/>
  <c r="AB30" i="31"/>
  <c r="P30" i="31"/>
  <c r="AK30" i="31"/>
  <c r="O30" i="31"/>
  <c r="AG30" i="31"/>
  <c r="AG7" i="31"/>
  <c r="BA24" i="14" s="1"/>
  <c r="V30" i="31"/>
  <c r="AI30" i="31"/>
  <c r="T30" i="31"/>
  <c r="Q30" i="31"/>
  <c r="Z30" i="31"/>
  <c r="W30" i="31"/>
  <c r="N30" i="31"/>
  <c r="AA30" i="31"/>
  <c r="AC30" i="31"/>
  <c r="Y32" i="40"/>
  <c r="R32" i="41"/>
  <c r="AE111" i="14"/>
  <c r="AE32" i="38"/>
  <c r="AA32" i="38"/>
  <c r="G32" i="38"/>
  <c r="H32" i="38"/>
  <c r="N32" i="39"/>
  <c r="AD32" i="39"/>
  <c r="R32" i="39"/>
  <c r="I32" i="39"/>
  <c r="D32" i="40"/>
  <c r="AB32" i="40"/>
  <c r="AE32" i="40"/>
  <c r="AI32" i="40"/>
  <c r="L32" i="40"/>
  <c r="AH30" i="31"/>
  <c r="M32" i="40"/>
  <c r="AE110" i="14"/>
  <c r="I32" i="40"/>
  <c r="G32" i="40"/>
  <c r="J32" i="40"/>
  <c r="Z32" i="40"/>
  <c r="BA102" i="14"/>
  <c r="AA32" i="40"/>
  <c r="O32" i="44"/>
  <c r="AI112" i="14"/>
  <c r="E32" i="38"/>
  <c r="P32" i="38"/>
  <c r="O32" i="38"/>
  <c r="N32" i="40"/>
  <c r="V32" i="40"/>
  <c r="R32" i="40"/>
  <c r="W32" i="40"/>
  <c r="AG32" i="43"/>
  <c r="R30" i="31"/>
  <c r="BB101" i="14"/>
  <c r="BB115" i="14" s="1"/>
  <c r="AG9" i="1"/>
  <c r="BA7" i="14"/>
  <c r="BA21" i="14" s="1"/>
  <c r="AD32" i="38"/>
  <c r="W32" i="38"/>
  <c r="F32" i="38"/>
  <c r="Q32" i="38"/>
  <c r="W32" i="39"/>
  <c r="E32" i="39"/>
  <c r="AJ32" i="39"/>
  <c r="H32" i="39"/>
  <c r="U32" i="40"/>
  <c r="F32" i="40"/>
  <c r="AG32" i="40"/>
  <c r="AH32" i="40"/>
  <c r="X32" i="41"/>
  <c r="AF111" i="14"/>
  <c r="D30" i="31"/>
  <c r="K30" i="31"/>
  <c r="K32" i="40"/>
  <c r="S32" i="38"/>
  <c r="AG32" i="39"/>
  <c r="AF32" i="40"/>
  <c r="J32" i="38"/>
  <c r="AF32" i="38"/>
  <c r="D32" i="38"/>
  <c r="AJ32" i="38"/>
  <c r="V32" i="38"/>
  <c r="AK32" i="39"/>
  <c r="L32" i="39"/>
  <c r="M32" i="39"/>
  <c r="Y32" i="39"/>
  <c r="T32" i="40"/>
  <c r="Q32" i="40"/>
  <c r="S32" i="40"/>
  <c r="H32" i="40"/>
  <c r="BA104" i="14"/>
  <c r="S30" i="31"/>
  <c r="J30" i="31"/>
  <c r="Y32" i="44"/>
  <c r="AE32" i="44"/>
  <c r="R32" i="44"/>
  <c r="W32" i="44"/>
  <c r="AI32" i="44"/>
  <c r="N32" i="44"/>
  <c r="D32" i="44"/>
  <c r="AJ32" i="44"/>
  <c r="AC32" i="44"/>
  <c r="M32" i="44"/>
  <c r="AD32" i="44"/>
  <c r="U32" i="44"/>
  <c r="P32" i="44"/>
  <c r="L32" i="44"/>
  <c r="K32" i="44"/>
  <c r="E32" i="44"/>
  <c r="J32" i="44"/>
  <c r="H32" i="44"/>
  <c r="S32" i="44"/>
  <c r="AF32" i="44"/>
  <c r="T32" i="44"/>
  <c r="V32" i="44"/>
  <c r="AG32" i="44"/>
  <c r="I32" i="44"/>
  <c r="F32" i="44"/>
  <c r="Q32" i="44"/>
  <c r="AH32" i="44"/>
  <c r="Z32" i="44"/>
  <c r="AK32" i="44"/>
  <c r="AA32" i="44"/>
  <c r="G32" i="44"/>
  <c r="Y32" i="41"/>
  <c r="AA32" i="41"/>
  <c r="K32" i="41"/>
  <c r="V32" i="41"/>
  <c r="E32" i="41"/>
  <c r="P32" i="41"/>
  <c r="AC32" i="41"/>
  <c r="AE32" i="41"/>
  <c r="G32" i="41"/>
  <c r="M32" i="41"/>
  <c r="T32" i="41"/>
  <c r="AD32" i="41"/>
  <c r="W32" i="41"/>
  <c r="D32" i="41"/>
  <c r="U32" i="41"/>
  <c r="AF32" i="41"/>
  <c r="N32" i="41"/>
  <c r="Q32" i="41"/>
  <c r="AG32" i="41"/>
  <c r="AB32" i="41"/>
  <c r="AK32" i="41"/>
  <c r="AJ32" i="41"/>
  <c r="O32" i="41"/>
  <c r="F32" i="41"/>
  <c r="AH32" i="41"/>
  <c r="AI32" i="41"/>
  <c r="L32" i="41"/>
  <c r="Z32" i="41"/>
  <c r="J32" i="41"/>
  <c r="I32" i="41"/>
  <c r="H32" i="41"/>
  <c r="S32" i="41"/>
  <c r="AF8" i="31"/>
  <c r="AZ71" i="14" s="1"/>
  <c r="AF7" i="31"/>
  <c r="AZ24" i="14" s="1"/>
  <c r="AF9" i="29"/>
  <c r="AZ116" i="14" s="1"/>
  <c r="AF8" i="28"/>
  <c r="AZ70" i="14" s="1"/>
  <c r="AF7" i="27"/>
  <c r="AZ19" i="14" s="1"/>
  <c r="AF7" i="25"/>
  <c r="AZ13" i="14" s="1"/>
  <c r="AF7" i="23"/>
  <c r="AZ11" i="14" s="1"/>
  <c r="AF8" i="21"/>
  <c r="AZ55" i="14" s="1"/>
  <c r="AF7" i="20"/>
  <c r="AZ9" i="14" s="1"/>
  <c r="AF8" i="1"/>
  <c r="AZ54" i="14" s="1"/>
  <c r="AG9" i="31" l="1"/>
  <c r="BA118" i="14" s="1"/>
  <c r="BA101" i="14"/>
  <c r="BA115" i="14" s="1"/>
  <c r="AF9" i="31"/>
  <c r="AZ118" i="14" s="1"/>
  <c r="AF7" i="28"/>
  <c r="AZ23" i="14" s="1"/>
  <c r="AF8" i="27"/>
  <c r="AZ66" i="14" s="1"/>
  <c r="AF8" i="26"/>
  <c r="AZ61" i="14" s="1"/>
  <c r="AF7" i="26"/>
  <c r="AZ14" i="14" s="1"/>
  <c r="AF8" i="25"/>
  <c r="AZ60" i="14" s="1"/>
  <c r="AF8" i="24"/>
  <c r="AZ59" i="14" s="1"/>
  <c r="AF7" i="24"/>
  <c r="AZ12" i="14" s="1"/>
  <c r="AF8" i="23"/>
  <c r="AZ58" i="14" s="1"/>
  <c r="AF8" i="22"/>
  <c r="AZ57" i="14" s="1"/>
  <c r="AF7" i="22"/>
  <c r="AZ10" i="14" s="1"/>
  <c r="AF7" i="21"/>
  <c r="AZ8" i="14" s="1"/>
  <c r="AF8" i="20"/>
  <c r="AZ56" i="14" s="1"/>
  <c r="AF7" i="1"/>
  <c r="AZ7" i="14" s="1"/>
  <c r="AZ68" i="14" l="1"/>
  <c r="AZ21" i="14"/>
  <c r="AF9" i="28"/>
  <c r="AZ117" i="14" s="1"/>
  <c r="AF9" i="27"/>
  <c r="AF9" i="26"/>
  <c r="AZ108" i="14" s="1"/>
  <c r="AF9" i="25"/>
  <c r="AZ107" i="14" s="1"/>
  <c r="AF9" i="24"/>
  <c r="AZ106" i="14" s="1"/>
  <c r="AF9" i="23"/>
  <c r="AZ105" i="14" s="1"/>
  <c r="AF9" i="21"/>
  <c r="AF9" i="20"/>
  <c r="AZ103" i="14" s="1"/>
  <c r="AF9" i="1"/>
  <c r="AF9" i="22"/>
  <c r="AZ113" i="14" l="1"/>
  <c r="AZ102" i="14"/>
  <c r="AZ104" i="14"/>
  <c r="AZ101" i="14"/>
  <c r="AE8" i="29"/>
  <c r="AY69" i="14" s="1"/>
  <c r="AD8" i="29"/>
  <c r="AX69" i="14" s="1"/>
  <c r="AC8" i="29"/>
  <c r="AW69" i="14" s="1"/>
  <c r="AB8" i="29"/>
  <c r="AV69" i="14" s="1"/>
  <c r="AA8" i="29"/>
  <c r="AU69" i="14" s="1"/>
  <c r="Z8" i="29"/>
  <c r="AT69" i="14" s="1"/>
  <c r="Y8" i="29"/>
  <c r="AS69" i="14" s="1"/>
  <c r="X8" i="29"/>
  <c r="AR69" i="14" s="1"/>
  <c r="W8" i="29"/>
  <c r="AQ69" i="14" s="1"/>
  <c r="V8" i="29"/>
  <c r="AP69" i="14" s="1"/>
  <c r="U8" i="29"/>
  <c r="AO69" i="14" s="1"/>
  <c r="T8" i="29"/>
  <c r="AN69" i="14" s="1"/>
  <c r="S8" i="29"/>
  <c r="AM69" i="14" s="1"/>
  <c r="R8" i="29"/>
  <c r="AL69" i="14" s="1"/>
  <c r="Q8" i="29"/>
  <c r="AK69" i="14" s="1"/>
  <c r="P8" i="29"/>
  <c r="AJ69" i="14" s="1"/>
  <c r="O8" i="29"/>
  <c r="AI69" i="14" s="1"/>
  <c r="N8" i="29"/>
  <c r="AH69" i="14" s="1"/>
  <c r="M8" i="29"/>
  <c r="AG69" i="14" s="1"/>
  <c r="L8" i="29"/>
  <c r="AF69" i="14" s="1"/>
  <c r="K8" i="29"/>
  <c r="AE69" i="14" s="1"/>
  <c r="J8" i="29"/>
  <c r="AD69" i="14" s="1"/>
  <c r="I8" i="29"/>
  <c r="AC69" i="14" s="1"/>
  <c r="H8" i="29"/>
  <c r="AB69" i="14" s="1"/>
  <c r="G8" i="29"/>
  <c r="AA69" i="14" s="1"/>
  <c r="F8" i="29"/>
  <c r="Z69" i="14" s="1"/>
  <c r="E8" i="29"/>
  <c r="Y69" i="14" s="1"/>
  <c r="D8" i="29"/>
  <c r="X69" i="14" s="1"/>
  <c r="AE8" i="28"/>
  <c r="AY70" i="14" s="1"/>
  <c r="AD8" i="28"/>
  <c r="AX70" i="14" s="1"/>
  <c r="AC8" i="28"/>
  <c r="AW70" i="14" s="1"/>
  <c r="AB8" i="28"/>
  <c r="AV70" i="14" s="1"/>
  <c r="AA8" i="28"/>
  <c r="AU70" i="14" s="1"/>
  <c r="Z8" i="28"/>
  <c r="AT70" i="14" s="1"/>
  <c r="Y8" i="28"/>
  <c r="AS70" i="14" s="1"/>
  <c r="X8" i="28"/>
  <c r="AR70" i="14" s="1"/>
  <c r="W8" i="28"/>
  <c r="AQ70" i="14" s="1"/>
  <c r="V8" i="28"/>
  <c r="AP70" i="14" s="1"/>
  <c r="U8" i="28"/>
  <c r="AO70" i="14" s="1"/>
  <c r="T8" i="28"/>
  <c r="AN70" i="14" s="1"/>
  <c r="S8" i="28"/>
  <c r="AM70" i="14" s="1"/>
  <c r="R8" i="28"/>
  <c r="AL70" i="14" s="1"/>
  <c r="Q8" i="28"/>
  <c r="AK70" i="14" s="1"/>
  <c r="P8" i="28"/>
  <c r="AJ70" i="14" s="1"/>
  <c r="O8" i="28"/>
  <c r="AI70" i="14" s="1"/>
  <c r="N8" i="28"/>
  <c r="AH70" i="14" s="1"/>
  <c r="M8" i="28"/>
  <c r="AG70" i="14" s="1"/>
  <c r="L8" i="28"/>
  <c r="AF70" i="14" s="1"/>
  <c r="K8" i="28"/>
  <c r="AE70" i="14" s="1"/>
  <c r="J8" i="28"/>
  <c r="AD70" i="14" s="1"/>
  <c r="I8" i="28"/>
  <c r="AC70" i="14" s="1"/>
  <c r="H8" i="28"/>
  <c r="AB70" i="14" s="1"/>
  <c r="G8" i="28"/>
  <c r="AA70" i="14" s="1"/>
  <c r="F8" i="28"/>
  <c r="Z70" i="14" s="1"/>
  <c r="E8" i="28"/>
  <c r="Y70" i="14" s="1"/>
  <c r="D8" i="28"/>
  <c r="X70" i="14" s="1"/>
  <c r="AZ115" i="14" l="1"/>
  <c r="AE8" i="31"/>
  <c r="AY71" i="14" s="1"/>
  <c r="W8" i="31"/>
  <c r="AQ71" i="14" s="1"/>
  <c r="O8" i="31"/>
  <c r="AI71" i="14" s="1"/>
  <c r="G8" i="31"/>
  <c r="AA71" i="14" s="1"/>
  <c r="AC7" i="31"/>
  <c r="AW24" i="14" s="1"/>
  <c r="AA7" i="31"/>
  <c r="AU24" i="14" s="1"/>
  <c r="Y7" i="31"/>
  <c r="AS24" i="14" s="1"/>
  <c r="U7" i="31"/>
  <c r="AO24" i="14" s="1"/>
  <c r="S7" i="31"/>
  <c r="AM24" i="14" s="1"/>
  <c r="Q7" i="31"/>
  <c r="AK24" i="14" s="1"/>
  <c r="M7" i="31"/>
  <c r="K7" i="31"/>
  <c r="E7" i="31"/>
  <c r="AC8" i="31"/>
  <c r="AW71" i="14" s="1"/>
  <c r="AB8" i="31"/>
  <c r="AV71" i="14" s="1"/>
  <c r="AA8" i="31"/>
  <c r="AU71" i="14" s="1"/>
  <c r="Y8" i="31"/>
  <c r="AS71" i="14" s="1"/>
  <c r="U8" i="31"/>
  <c r="AO71" i="14" s="1"/>
  <c r="T8" i="31"/>
  <c r="AN71" i="14" s="1"/>
  <c r="S8" i="31"/>
  <c r="AM71" i="14" s="1"/>
  <c r="Q8" i="31"/>
  <c r="AK71" i="14" s="1"/>
  <c r="M8" i="31"/>
  <c r="AG71" i="14" s="1"/>
  <c r="L8" i="31"/>
  <c r="AF71" i="14" s="1"/>
  <c r="K8" i="31"/>
  <c r="AE71" i="14" s="1"/>
  <c r="I8" i="31"/>
  <c r="AC71" i="14" s="1"/>
  <c r="E8" i="31"/>
  <c r="Y71" i="14" s="1"/>
  <c r="D8" i="31"/>
  <c r="X71" i="14" s="1"/>
  <c r="AE7" i="31"/>
  <c r="AY24" i="14" s="1"/>
  <c r="Z7" i="31"/>
  <c r="AT24" i="14" s="1"/>
  <c r="X7" i="31"/>
  <c r="AR24" i="14" s="1"/>
  <c r="W7" i="31"/>
  <c r="AQ24" i="14" s="1"/>
  <c r="R7" i="31"/>
  <c r="AL24" i="14" s="1"/>
  <c r="P7" i="31"/>
  <c r="O7" i="31"/>
  <c r="J7" i="31"/>
  <c r="H7" i="31"/>
  <c r="G7" i="31"/>
  <c r="AA7" i="29"/>
  <c r="AU22" i="14" s="1"/>
  <c r="Y7" i="29"/>
  <c r="AS22" i="14" s="1"/>
  <c r="Q7" i="29"/>
  <c r="AK22" i="14" s="1"/>
  <c r="P7" i="29"/>
  <c r="K7" i="29"/>
  <c r="H7" i="29"/>
  <c r="AA7" i="28"/>
  <c r="AU23" i="14" s="1"/>
  <c r="Y7" i="28"/>
  <c r="AS23" i="14" s="1"/>
  <c r="X7" i="28"/>
  <c r="AR23" i="14" s="1"/>
  <c r="S7" i="28"/>
  <c r="AM23" i="14" s="1"/>
  <c r="P7" i="28"/>
  <c r="K7" i="28"/>
  <c r="J7" i="28"/>
  <c r="H7" i="28"/>
  <c r="AB8" i="26"/>
  <c r="AV61" i="14" s="1"/>
  <c r="W8" i="26"/>
  <c r="AQ61" i="14" s="1"/>
  <c r="O8" i="26"/>
  <c r="J8" i="26"/>
  <c r="G8" i="26"/>
  <c r="Y7" i="26"/>
  <c r="AS14" i="14" s="1"/>
  <c r="R7" i="26"/>
  <c r="AL14" i="14" s="1"/>
  <c r="Q7" i="26"/>
  <c r="AK14" i="14" s="1"/>
  <c r="O7" i="26"/>
  <c r="J7" i="26"/>
  <c r="D8" i="26"/>
  <c r="AE8" i="25"/>
  <c r="AY60" i="14" s="1"/>
  <c r="O8" i="25"/>
  <c r="N8" i="25"/>
  <c r="M8" i="25"/>
  <c r="F8" i="25"/>
  <c r="AA7" i="25"/>
  <c r="AU13" i="14" s="1"/>
  <c r="Y7" i="25"/>
  <c r="AS13" i="14" s="1"/>
  <c r="P7" i="25"/>
  <c r="J7" i="25"/>
  <c r="H7" i="25"/>
  <c r="AB8" i="24"/>
  <c r="AV59" i="14" s="1"/>
  <c r="N8" i="24"/>
  <c r="L8" i="24"/>
  <c r="G8" i="24"/>
  <c r="F8" i="24"/>
  <c r="Y7" i="24"/>
  <c r="AS12" i="14" s="1"/>
  <c r="R7" i="24"/>
  <c r="AL12" i="14" s="1"/>
  <c r="K7" i="24"/>
  <c r="AE8" i="23"/>
  <c r="AY58" i="14" s="1"/>
  <c r="AD8" i="23"/>
  <c r="AX58" i="14" s="1"/>
  <c r="AB8" i="23"/>
  <c r="AV58" i="14" s="1"/>
  <c r="V8" i="23"/>
  <c r="AP58" i="14" s="1"/>
  <c r="T8" i="23"/>
  <c r="AN58" i="14" s="1"/>
  <c r="O8" i="23"/>
  <c r="N8" i="23"/>
  <c r="F8" i="23"/>
  <c r="AE7" i="23"/>
  <c r="AY11" i="14" s="1"/>
  <c r="AA7" i="23"/>
  <c r="AU11" i="14" s="1"/>
  <c r="W7" i="23"/>
  <c r="AQ11" i="14" s="1"/>
  <c r="U7" i="23"/>
  <c r="AO11" i="14" s="1"/>
  <c r="S7" i="23"/>
  <c r="AM11" i="14" s="1"/>
  <c r="Q7" i="23"/>
  <c r="AK11" i="14" s="1"/>
  <c r="O7" i="23"/>
  <c r="K7" i="23"/>
  <c r="G7" i="23"/>
  <c r="U8" i="22"/>
  <c r="AO57" i="14" s="1"/>
  <c r="G8" i="22"/>
  <c r="V7" i="22"/>
  <c r="AP10" i="14" s="1"/>
  <c r="D8" i="22"/>
  <c r="H8" i="21"/>
  <c r="AA7" i="21"/>
  <c r="AU8" i="14" s="1"/>
  <c r="S7" i="21"/>
  <c r="AM8" i="14" s="1"/>
  <c r="K7" i="21"/>
  <c r="AD8" i="20"/>
  <c r="AX56" i="14" s="1"/>
  <c r="U8" i="20"/>
  <c r="AO56" i="14" s="1"/>
  <c r="P8" i="20"/>
  <c r="M8" i="20"/>
  <c r="E8" i="20"/>
  <c r="Q7" i="20"/>
  <c r="AK9" i="14" s="1"/>
  <c r="P7" i="20"/>
  <c r="AD7" i="29"/>
  <c r="AX22" i="14" s="1"/>
  <c r="AC7" i="29"/>
  <c r="AW22" i="14" s="1"/>
  <c r="Z7" i="29"/>
  <c r="AT22" i="14" s="1"/>
  <c r="X7" i="29"/>
  <c r="AR22" i="14" s="1"/>
  <c r="V7" i="29"/>
  <c r="AP22" i="14" s="1"/>
  <c r="U7" i="29"/>
  <c r="AO22" i="14" s="1"/>
  <c r="S7" i="29"/>
  <c r="AM22" i="14" s="1"/>
  <c r="R7" i="29"/>
  <c r="AL22" i="14" s="1"/>
  <c r="N7" i="29"/>
  <c r="M7" i="29"/>
  <c r="J7" i="29"/>
  <c r="F7" i="29"/>
  <c r="E7" i="29"/>
  <c r="AD7" i="28"/>
  <c r="AX23" i="14" s="1"/>
  <c r="Z7" i="28"/>
  <c r="AT23" i="14" s="1"/>
  <c r="V7" i="28"/>
  <c r="AP23" i="14" s="1"/>
  <c r="R7" i="28"/>
  <c r="AL23" i="14" s="1"/>
  <c r="Q7" i="28"/>
  <c r="AK23" i="14" s="1"/>
  <c r="N7" i="28"/>
  <c r="I7" i="28"/>
  <c r="F7" i="28"/>
  <c r="AE8" i="27"/>
  <c r="AY66" i="14" s="1"/>
  <c r="AD8" i="27"/>
  <c r="AX66" i="14" s="1"/>
  <c r="AC8" i="27"/>
  <c r="AW66" i="14" s="1"/>
  <c r="Z8" i="27"/>
  <c r="AT66" i="14" s="1"/>
  <c r="W8" i="27"/>
  <c r="AQ66" i="14" s="1"/>
  <c r="V8" i="27"/>
  <c r="AP66" i="14" s="1"/>
  <c r="R8" i="27"/>
  <c r="AL66" i="14" s="1"/>
  <c r="N8" i="27"/>
  <c r="AH66" i="14" s="1"/>
  <c r="M8" i="27"/>
  <c r="AG66" i="14" s="1"/>
  <c r="E8" i="27"/>
  <c r="Y66" i="14" s="1"/>
  <c r="AD7" i="27"/>
  <c r="AX19" i="14" s="1"/>
  <c r="Y7" i="27"/>
  <c r="AS19" i="14" s="1"/>
  <c r="X7" i="27"/>
  <c r="AR19" i="14" s="1"/>
  <c r="S7" i="27"/>
  <c r="AM19" i="14" s="1"/>
  <c r="P7" i="27"/>
  <c r="N7" i="27"/>
  <c r="J7" i="27"/>
  <c r="F7" i="27"/>
  <c r="D8" i="27"/>
  <c r="X66" i="14" s="1"/>
  <c r="AB8" i="27"/>
  <c r="AV66" i="14" s="1"/>
  <c r="U8" i="27"/>
  <c r="AO66" i="14" s="1"/>
  <c r="T8" i="27"/>
  <c r="AN66" i="14" s="1"/>
  <c r="L8" i="27"/>
  <c r="AF66" i="14" s="1"/>
  <c r="F8" i="27"/>
  <c r="Z66" i="14" s="1"/>
  <c r="Z7" i="27"/>
  <c r="AT19" i="14" s="1"/>
  <c r="R7" i="27"/>
  <c r="AL19" i="14" s="1"/>
  <c r="Q7" i="27"/>
  <c r="AK19" i="14" s="1"/>
  <c r="I7" i="27"/>
  <c r="AC8" i="26"/>
  <c r="AW61" i="14" s="1"/>
  <c r="AA8" i="26"/>
  <c r="AU61" i="14" s="1"/>
  <c r="Z8" i="26"/>
  <c r="AT61" i="14" s="1"/>
  <c r="U8" i="26"/>
  <c r="AO61" i="14" s="1"/>
  <c r="S8" i="26"/>
  <c r="AM61" i="14" s="1"/>
  <c r="M8" i="26"/>
  <c r="K8" i="26"/>
  <c r="F8" i="26"/>
  <c r="E8" i="26"/>
  <c r="AE7" i="26"/>
  <c r="AY14" i="14" s="1"/>
  <c r="AC7" i="26"/>
  <c r="AW14" i="14" s="1"/>
  <c r="AA7" i="26"/>
  <c r="AU14" i="14" s="1"/>
  <c r="S7" i="26"/>
  <c r="AM14" i="14" s="1"/>
  <c r="M7" i="26"/>
  <c r="K7" i="26"/>
  <c r="H7" i="26"/>
  <c r="G7" i="26"/>
  <c r="AE8" i="26"/>
  <c r="AY61" i="14" s="1"/>
  <c r="L8" i="26"/>
  <c r="Z7" i="26"/>
  <c r="AT14" i="14" s="1"/>
  <c r="W7" i="26"/>
  <c r="AQ14" i="14" s="1"/>
  <c r="U7" i="26"/>
  <c r="AO14" i="14" s="1"/>
  <c r="E7" i="26"/>
  <c r="AC8" i="25"/>
  <c r="AW60" i="14" s="1"/>
  <c r="AB8" i="25"/>
  <c r="AV60" i="14" s="1"/>
  <c r="AA8" i="25"/>
  <c r="AU60" i="14" s="1"/>
  <c r="U8" i="25"/>
  <c r="AO60" i="14" s="1"/>
  <c r="T8" i="25"/>
  <c r="AN60" i="14" s="1"/>
  <c r="S8" i="25"/>
  <c r="AM60" i="14" s="1"/>
  <c r="L8" i="25"/>
  <c r="K8" i="25"/>
  <c r="E8" i="25"/>
  <c r="AE7" i="25"/>
  <c r="AY13" i="14" s="1"/>
  <c r="W7" i="25"/>
  <c r="AQ13" i="14" s="1"/>
  <c r="S7" i="25"/>
  <c r="AM13" i="14" s="1"/>
  <c r="R7" i="25"/>
  <c r="AL13" i="14" s="1"/>
  <c r="Q7" i="25"/>
  <c r="AK13" i="14" s="1"/>
  <c r="K7" i="25"/>
  <c r="D8" i="25"/>
  <c r="AD8" i="25"/>
  <c r="AX60" i="14" s="1"/>
  <c r="W8" i="25"/>
  <c r="AQ60" i="14" s="1"/>
  <c r="V8" i="25"/>
  <c r="AP60" i="14" s="1"/>
  <c r="G8" i="25"/>
  <c r="Z7" i="25"/>
  <c r="AT13" i="14" s="1"/>
  <c r="X7" i="25"/>
  <c r="AR13" i="14" s="1"/>
  <c r="T7" i="25"/>
  <c r="AN13" i="14" s="1"/>
  <c r="G7" i="25"/>
  <c r="AD8" i="24"/>
  <c r="AX59" i="14" s="1"/>
  <c r="V8" i="24"/>
  <c r="AP59" i="14" s="1"/>
  <c r="Q8" i="24"/>
  <c r="AK59" i="14" s="1"/>
  <c r="M7" i="24"/>
  <c r="E7" i="24"/>
  <c r="AE8" i="24"/>
  <c r="AY59" i="14" s="1"/>
  <c r="AC8" i="24"/>
  <c r="AW59" i="14" s="1"/>
  <c r="W8" i="24"/>
  <c r="AQ59" i="14" s="1"/>
  <c r="U8" i="24"/>
  <c r="AO59" i="14" s="1"/>
  <c r="O8" i="24"/>
  <c r="M8" i="24"/>
  <c r="E8" i="24"/>
  <c r="AC7" i="24"/>
  <c r="AW12" i="14" s="1"/>
  <c r="AA7" i="24"/>
  <c r="AU12" i="14" s="1"/>
  <c r="Z7" i="24"/>
  <c r="AT12" i="14" s="1"/>
  <c r="X7" i="24"/>
  <c r="AR12" i="14" s="1"/>
  <c r="U7" i="24"/>
  <c r="AO12" i="14" s="1"/>
  <c r="S7" i="24"/>
  <c r="AM12" i="14" s="1"/>
  <c r="Q7" i="24"/>
  <c r="AK12" i="14" s="1"/>
  <c r="P7" i="24"/>
  <c r="J7" i="24"/>
  <c r="H7" i="24"/>
  <c r="AC8" i="23"/>
  <c r="AW58" i="14" s="1"/>
  <c r="W8" i="23"/>
  <c r="AQ58" i="14" s="1"/>
  <c r="U8" i="23"/>
  <c r="AO58" i="14" s="1"/>
  <c r="S8" i="23"/>
  <c r="AM58" i="14" s="1"/>
  <c r="M8" i="23"/>
  <c r="L8" i="23"/>
  <c r="K8" i="23"/>
  <c r="J8" i="23"/>
  <c r="G8" i="23"/>
  <c r="AD7" i="23"/>
  <c r="AX11" i="14" s="1"/>
  <c r="Y7" i="23"/>
  <c r="AS11" i="14" s="1"/>
  <c r="V7" i="23"/>
  <c r="AP11" i="14" s="1"/>
  <c r="N7" i="23"/>
  <c r="M7" i="23"/>
  <c r="H7" i="23"/>
  <c r="F7" i="23"/>
  <c r="E7" i="23"/>
  <c r="D8" i="23"/>
  <c r="Z8" i="23"/>
  <c r="AT58" i="14" s="1"/>
  <c r="Y8" i="23"/>
  <c r="AS58" i="14" s="1"/>
  <c r="R8" i="23"/>
  <c r="AL58" i="14" s="1"/>
  <c r="I8" i="23"/>
  <c r="E8" i="23"/>
  <c r="AC7" i="23"/>
  <c r="AW11" i="14" s="1"/>
  <c r="Z7" i="23"/>
  <c r="AT11" i="14" s="1"/>
  <c r="X7" i="23"/>
  <c r="AR11" i="14" s="1"/>
  <c r="R7" i="23"/>
  <c r="AL11" i="14" s="1"/>
  <c r="P7" i="23"/>
  <c r="J7" i="23"/>
  <c r="AE8" i="22"/>
  <c r="AY57" i="14" s="1"/>
  <c r="AD8" i="22"/>
  <c r="AX57" i="14" s="1"/>
  <c r="AB8" i="22"/>
  <c r="AV57" i="14" s="1"/>
  <c r="Z8" i="22"/>
  <c r="AT57" i="14" s="1"/>
  <c r="W8" i="22"/>
  <c r="AQ57" i="14" s="1"/>
  <c r="V8" i="22"/>
  <c r="AP57" i="14" s="1"/>
  <c r="T8" i="22"/>
  <c r="AN57" i="14" s="1"/>
  <c r="R8" i="22"/>
  <c r="AL57" i="14" s="1"/>
  <c r="O8" i="22"/>
  <c r="N8" i="22"/>
  <c r="M8" i="22"/>
  <c r="L8" i="22"/>
  <c r="F8" i="22"/>
  <c r="E8" i="22"/>
  <c r="AA7" i="22"/>
  <c r="AU10" i="14" s="1"/>
  <c r="Z7" i="22"/>
  <c r="AT10" i="14" s="1"/>
  <c r="Y7" i="22"/>
  <c r="AS10" i="14" s="1"/>
  <c r="X7" i="22"/>
  <c r="AR10" i="14" s="1"/>
  <c r="S7" i="22"/>
  <c r="AM10" i="14" s="1"/>
  <c r="R7" i="22"/>
  <c r="AL10" i="14" s="1"/>
  <c r="Q7" i="22"/>
  <c r="AK10" i="14" s="1"/>
  <c r="P7" i="22"/>
  <c r="K7" i="22"/>
  <c r="J7" i="22"/>
  <c r="H7" i="22"/>
  <c r="AC8" i="22"/>
  <c r="AW57" i="14" s="1"/>
  <c r="AD7" i="22"/>
  <c r="AX10" i="14" s="1"/>
  <c r="N7" i="22"/>
  <c r="F7" i="22"/>
  <c r="AE8" i="21"/>
  <c r="AY55" i="14" s="1"/>
  <c r="AD8" i="21"/>
  <c r="AX55" i="14" s="1"/>
  <c r="AC8" i="21"/>
  <c r="AW55" i="14" s="1"/>
  <c r="AB8" i="21"/>
  <c r="AV55" i="14" s="1"/>
  <c r="AA8" i="21"/>
  <c r="AU55" i="14" s="1"/>
  <c r="Z8" i="21"/>
  <c r="AT55" i="14" s="1"/>
  <c r="V8" i="21"/>
  <c r="AP55" i="14" s="1"/>
  <c r="U8" i="21"/>
  <c r="AO55" i="14" s="1"/>
  <c r="R8" i="21"/>
  <c r="AL55" i="14" s="1"/>
  <c r="O8" i="21"/>
  <c r="N8" i="21"/>
  <c r="M8" i="21"/>
  <c r="K8" i="21"/>
  <c r="J8" i="21"/>
  <c r="G8" i="21"/>
  <c r="F8" i="21"/>
  <c r="E8" i="21"/>
  <c r="Y7" i="21"/>
  <c r="AS8" i="14" s="1"/>
  <c r="X7" i="21"/>
  <c r="AR8" i="14" s="1"/>
  <c r="V7" i="21"/>
  <c r="AP8" i="14" s="1"/>
  <c r="Q7" i="21"/>
  <c r="AK8" i="14" s="1"/>
  <c r="P7" i="21"/>
  <c r="H7" i="21"/>
  <c r="F7" i="21"/>
  <c r="D8" i="21"/>
  <c r="D7" i="21"/>
  <c r="W8" i="21"/>
  <c r="AQ55" i="14" s="1"/>
  <c r="S8" i="21"/>
  <c r="AM55" i="14" s="1"/>
  <c r="L8" i="21"/>
  <c r="AE7" i="21"/>
  <c r="AY8" i="14" s="1"/>
  <c r="AD7" i="21"/>
  <c r="AX8" i="14" s="1"/>
  <c r="Z7" i="21"/>
  <c r="AT8" i="14" s="1"/>
  <c r="W7" i="21"/>
  <c r="AQ8" i="14" s="1"/>
  <c r="R7" i="21"/>
  <c r="AL8" i="14" s="1"/>
  <c r="O7" i="21"/>
  <c r="N7" i="21"/>
  <c r="J7" i="21"/>
  <c r="G7" i="21"/>
  <c r="AC8" i="20"/>
  <c r="AW56" i="14" s="1"/>
  <c r="AA8" i="20"/>
  <c r="AU56" i="14" s="1"/>
  <c r="Y8" i="20"/>
  <c r="AS56" i="14" s="1"/>
  <c r="R8" i="20"/>
  <c r="AL56" i="14" s="1"/>
  <c r="N8" i="20"/>
  <c r="K8" i="20"/>
  <c r="AC7" i="20"/>
  <c r="AW9" i="14" s="1"/>
  <c r="AB7" i="20"/>
  <c r="AV9" i="14" s="1"/>
  <c r="AA7" i="20"/>
  <c r="AU9" i="14" s="1"/>
  <c r="Z7" i="20"/>
  <c r="AT9" i="14" s="1"/>
  <c r="Y7" i="20"/>
  <c r="AS9" i="14" s="1"/>
  <c r="X7" i="20"/>
  <c r="AR9" i="14" s="1"/>
  <c r="U7" i="20"/>
  <c r="AO9" i="14" s="1"/>
  <c r="T7" i="20"/>
  <c r="AN9" i="14" s="1"/>
  <c r="R7" i="20"/>
  <c r="AL9" i="14" s="1"/>
  <c r="M7" i="20"/>
  <c r="L7" i="20"/>
  <c r="J7" i="20"/>
  <c r="H7" i="20"/>
  <c r="E7" i="20"/>
  <c r="D8" i="20"/>
  <c r="D7" i="20"/>
  <c r="AB8" i="20"/>
  <c r="AV56" i="14" s="1"/>
  <c r="X8" i="20"/>
  <c r="AR56" i="14" s="1"/>
  <c r="T8" i="20"/>
  <c r="AN56" i="14" s="1"/>
  <c r="Q8" i="20"/>
  <c r="AK56" i="14" s="1"/>
  <c r="L8" i="20"/>
  <c r="H8" i="20"/>
  <c r="AE7" i="20"/>
  <c r="AY9" i="14" s="1"/>
  <c r="AD7" i="20"/>
  <c r="AX9" i="14" s="1"/>
  <c r="W7" i="20"/>
  <c r="AQ9" i="14" s="1"/>
  <c r="V7" i="20"/>
  <c r="AP9" i="14" s="1"/>
  <c r="O7" i="20"/>
  <c r="N7" i="20"/>
  <c r="G7" i="20"/>
  <c r="F7" i="20"/>
  <c r="AC9" i="29" l="1"/>
  <c r="AW116" i="14" s="1"/>
  <c r="S9" i="31"/>
  <c r="AM118" i="14" s="1"/>
  <c r="Y9" i="31"/>
  <c r="AS118" i="14" s="1"/>
  <c r="Q9" i="31"/>
  <c r="AK118" i="14" s="1"/>
  <c r="AA9" i="31"/>
  <c r="AU118" i="14" s="1"/>
  <c r="K9" i="31"/>
  <c r="AE118" i="14" s="1"/>
  <c r="X9" i="29"/>
  <c r="AR116" i="14" s="1"/>
  <c r="N9" i="29"/>
  <c r="AH116" i="14" s="1"/>
  <c r="U9" i="29"/>
  <c r="AO116" i="14" s="1"/>
  <c r="H9" i="29"/>
  <c r="AB116" i="14" s="1"/>
  <c r="M9" i="29"/>
  <c r="AG116" i="14" s="1"/>
  <c r="Q9" i="29"/>
  <c r="AK116" i="14" s="1"/>
  <c r="Z9" i="29"/>
  <c r="AT116" i="14" s="1"/>
  <c r="E9" i="29"/>
  <c r="Y116" i="14" s="1"/>
  <c r="F9" i="29"/>
  <c r="Z116" i="14" s="1"/>
  <c r="V9" i="29"/>
  <c r="AP116" i="14" s="1"/>
  <c r="Y9" i="29"/>
  <c r="AS116" i="14" s="1"/>
  <c r="R9" i="29"/>
  <c r="AL116" i="14" s="1"/>
  <c r="AA9" i="29"/>
  <c r="AU116" i="14" s="1"/>
  <c r="J9" i="29"/>
  <c r="AD116" i="14" s="1"/>
  <c r="S9" i="29"/>
  <c r="AM116" i="14" s="1"/>
  <c r="AD9" i="29"/>
  <c r="AX116" i="14" s="1"/>
  <c r="P9" i="29"/>
  <c r="AJ116" i="14" s="1"/>
  <c r="K9" i="29"/>
  <c r="AE116" i="14" s="1"/>
  <c r="N9" i="28"/>
  <c r="AH117" i="14" s="1"/>
  <c r="R9" i="28"/>
  <c r="AL117" i="14" s="1"/>
  <c r="AA9" i="28"/>
  <c r="AU117" i="14" s="1"/>
  <c r="V9" i="28"/>
  <c r="AP117" i="14" s="1"/>
  <c r="Z9" i="28"/>
  <c r="AT117" i="14" s="1"/>
  <c r="J9" i="28"/>
  <c r="AD117" i="14" s="1"/>
  <c r="Y9" i="28"/>
  <c r="AS117" i="14" s="1"/>
  <c r="AD9" i="28"/>
  <c r="AX117" i="14" s="1"/>
  <c r="K9" i="28"/>
  <c r="AE117" i="14" s="1"/>
  <c r="Q9" i="28"/>
  <c r="AK117" i="14" s="1"/>
  <c r="P9" i="28"/>
  <c r="AJ117" i="14" s="1"/>
  <c r="F9" i="28"/>
  <c r="Z117" i="14" s="1"/>
  <c r="I9" i="28"/>
  <c r="AC117" i="14" s="1"/>
  <c r="X9" i="28"/>
  <c r="AR117" i="14" s="1"/>
  <c r="S9" i="28"/>
  <c r="AM117" i="14" s="1"/>
  <c r="H9" i="28"/>
  <c r="AB117" i="14" s="1"/>
  <c r="K9" i="26"/>
  <c r="AE108" i="14" s="1"/>
  <c r="S9" i="26"/>
  <c r="AM108" i="14" s="1"/>
  <c r="F8" i="31"/>
  <c r="Z71" i="14" s="1"/>
  <c r="N8" i="31"/>
  <c r="AH71" i="14" s="1"/>
  <c r="V8" i="31"/>
  <c r="AP71" i="14" s="1"/>
  <c r="AD8" i="31"/>
  <c r="AX71" i="14" s="1"/>
  <c r="E9" i="31"/>
  <c r="Y118" i="14" s="1"/>
  <c r="M9" i="31"/>
  <c r="AG118" i="14" s="1"/>
  <c r="U9" i="31"/>
  <c r="AO118" i="14" s="1"/>
  <c r="AC9" i="31"/>
  <c r="AW118" i="14" s="1"/>
  <c r="G9" i="31"/>
  <c r="AA118" i="14" s="1"/>
  <c r="O9" i="31"/>
  <c r="AI118" i="14" s="1"/>
  <c r="W9" i="31"/>
  <c r="AQ118" i="14" s="1"/>
  <c r="AE9" i="31"/>
  <c r="AY118" i="14" s="1"/>
  <c r="D7" i="31"/>
  <c r="L7" i="31"/>
  <c r="T7" i="31"/>
  <c r="AN24" i="14" s="1"/>
  <c r="AB7" i="31"/>
  <c r="AV24" i="14" s="1"/>
  <c r="H8" i="31"/>
  <c r="AB71" i="14" s="1"/>
  <c r="P8" i="31"/>
  <c r="AJ71" i="14" s="1"/>
  <c r="X8" i="31"/>
  <c r="AR71" i="14" s="1"/>
  <c r="F7" i="31"/>
  <c r="V7" i="31"/>
  <c r="AP24" i="14" s="1"/>
  <c r="J8" i="31"/>
  <c r="AD71" i="14" s="1"/>
  <c r="Z8" i="31"/>
  <c r="AT71" i="14" s="1"/>
  <c r="N7" i="31"/>
  <c r="AD7" i="31"/>
  <c r="AX24" i="14" s="1"/>
  <c r="R8" i="31"/>
  <c r="AL71" i="14" s="1"/>
  <c r="I7" i="31"/>
  <c r="AA9" i="26"/>
  <c r="AU108" i="14" s="1"/>
  <c r="I7" i="25"/>
  <c r="S8" i="20"/>
  <c r="AM56" i="14" s="1"/>
  <c r="T8" i="21"/>
  <c r="AN55" i="14" s="1"/>
  <c r="Q8" i="26"/>
  <c r="AK61" i="14" s="1"/>
  <c r="Q9" i="20"/>
  <c r="AK103" i="14" s="1"/>
  <c r="Y8" i="26"/>
  <c r="AS61" i="14" s="1"/>
  <c r="U9" i="20"/>
  <c r="AO103" i="14" s="1"/>
  <c r="I8" i="26"/>
  <c r="I8" i="20"/>
  <c r="N8" i="26"/>
  <c r="Y9" i="20"/>
  <c r="AS103" i="14" s="1"/>
  <c r="E9" i="23"/>
  <c r="Y105" i="14" s="1"/>
  <c r="M9" i="23"/>
  <c r="AG105" i="14" s="1"/>
  <c r="U9" i="23"/>
  <c r="AO105" i="14" s="1"/>
  <c r="D8" i="24"/>
  <c r="AD8" i="26"/>
  <c r="AX61" i="14" s="1"/>
  <c r="O8" i="27"/>
  <c r="AI66" i="14" s="1"/>
  <c r="R9" i="20"/>
  <c r="AL103" i="14" s="1"/>
  <c r="AC9" i="23"/>
  <c r="AW105" i="14" s="1"/>
  <c r="J9" i="26"/>
  <c r="AD108" i="14" s="1"/>
  <c r="Q8" i="23"/>
  <c r="AK58" i="14" s="1"/>
  <c r="T8" i="26"/>
  <c r="AN61" i="14" s="1"/>
  <c r="G8" i="27"/>
  <c r="AA66" i="14" s="1"/>
  <c r="V8" i="26"/>
  <c r="AP61" i="14" s="1"/>
  <c r="E9" i="20"/>
  <c r="Y103" i="14" s="1"/>
  <c r="M9" i="20"/>
  <c r="AG103" i="14" s="1"/>
  <c r="V7" i="27"/>
  <c r="AP19" i="14" s="1"/>
  <c r="H7" i="27"/>
  <c r="O7" i="25"/>
  <c r="D7" i="29"/>
  <c r="T7" i="29"/>
  <c r="AN22" i="14" s="1"/>
  <c r="L7" i="29"/>
  <c r="AB7" i="29"/>
  <c r="AV22" i="14" s="1"/>
  <c r="G7" i="29"/>
  <c r="O7" i="29"/>
  <c r="W7" i="29"/>
  <c r="AQ22" i="14" s="1"/>
  <c r="AE7" i="29"/>
  <c r="AY22" i="14" s="1"/>
  <c r="I7" i="29"/>
  <c r="D7" i="28"/>
  <c r="AB7" i="28"/>
  <c r="AV23" i="14" s="1"/>
  <c r="E7" i="28"/>
  <c r="M7" i="28"/>
  <c r="U7" i="28"/>
  <c r="AO23" i="14" s="1"/>
  <c r="AC7" i="28"/>
  <c r="AW23" i="14" s="1"/>
  <c r="T7" i="28"/>
  <c r="AN23" i="14" s="1"/>
  <c r="L7" i="28"/>
  <c r="G7" i="28"/>
  <c r="O7" i="28"/>
  <c r="W7" i="28"/>
  <c r="AQ23" i="14" s="1"/>
  <c r="AE7" i="28"/>
  <c r="AY23" i="14" s="1"/>
  <c r="K7" i="27"/>
  <c r="AA7" i="27"/>
  <c r="AU19" i="14" s="1"/>
  <c r="J8" i="27"/>
  <c r="AD66" i="14" s="1"/>
  <c r="F9" i="27"/>
  <c r="N9" i="27"/>
  <c r="AD9" i="27"/>
  <c r="R9" i="27"/>
  <c r="Z9" i="27"/>
  <c r="L7" i="27"/>
  <c r="T7" i="27"/>
  <c r="AN19" i="14" s="1"/>
  <c r="H8" i="27"/>
  <c r="AB66" i="14" s="1"/>
  <c r="X8" i="27"/>
  <c r="AR66" i="14" s="1"/>
  <c r="E7" i="27"/>
  <c r="M7" i="27"/>
  <c r="U7" i="27"/>
  <c r="AO19" i="14" s="1"/>
  <c r="AC7" i="27"/>
  <c r="AW19" i="14" s="1"/>
  <c r="I8" i="27"/>
  <c r="AC66" i="14" s="1"/>
  <c r="Q8" i="27"/>
  <c r="AK66" i="14" s="1"/>
  <c r="Y8" i="27"/>
  <c r="AS66" i="14" s="1"/>
  <c r="D7" i="27"/>
  <c r="AB7" i="27"/>
  <c r="AV19" i="14" s="1"/>
  <c r="P8" i="27"/>
  <c r="AJ66" i="14" s="1"/>
  <c r="O7" i="27"/>
  <c r="K8" i="27"/>
  <c r="AE66" i="14" s="1"/>
  <c r="G7" i="27"/>
  <c r="W7" i="27"/>
  <c r="AQ19" i="14" s="1"/>
  <c r="AA8" i="27"/>
  <c r="AU66" i="14" s="1"/>
  <c r="AE7" i="27"/>
  <c r="AY19" i="14" s="1"/>
  <c r="S8" i="27"/>
  <c r="AM66" i="14" s="1"/>
  <c r="P7" i="26"/>
  <c r="X7" i="26"/>
  <c r="AR14" i="14" s="1"/>
  <c r="Z9" i="26"/>
  <c r="AT108" i="14" s="1"/>
  <c r="E9" i="26"/>
  <c r="Y108" i="14" s="1"/>
  <c r="M9" i="26"/>
  <c r="AG108" i="14" s="1"/>
  <c r="U9" i="26"/>
  <c r="AO108" i="14" s="1"/>
  <c r="AC9" i="26"/>
  <c r="AW108" i="14" s="1"/>
  <c r="G9" i="26"/>
  <c r="AA108" i="14" s="1"/>
  <c r="O9" i="26"/>
  <c r="AI108" i="14" s="1"/>
  <c r="W9" i="26"/>
  <c r="AQ108" i="14" s="1"/>
  <c r="AE9" i="26"/>
  <c r="AY108" i="14" s="1"/>
  <c r="D7" i="26"/>
  <c r="L7" i="26"/>
  <c r="T7" i="26"/>
  <c r="AN14" i="14" s="1"/>
  <c r="AB7" i="26"/>
  <c r="AV14" i="14" s="1"/>
  <c r="H8" i="26"/>
  <c r="P8" i="26"/>
  <c r="X8" i="26"/>
  <c r="AR61" i="14" s="1"/>
  <c r="F7" i="26"/>
  <c r="N7" i="26"/>
  <c r="V7" i="26"/>
  <c r="AP14" i="14" s="1"/>
  <c r="AD7" i="26"/>
  <c r="AX14" i="14" s="1"/>
  <c r="R8" i="26"/>
  <c r="AL61" i="14" s="1"/>
  <c r="I7" i="26"/>
  <c r="K9" i="25"/>
  <c r="AE107" i="14" s="1"/>
  <c r="S9" i="25"/>
  <c r="AM107" i="14" s="1"/>
  <c r="AA9" i="25"/>
  <c r="AU107" i="14" s="1"/>
  <c r="T9" i="25"/>
  <c r="AN107" i="14" s="1"/>
  <c r="G9" i="25"/>
  <c r="AA107" i="14" s="1"/>
  <c r="W9" i="25"/>
  <c r="AQ107" i="14" s="1"/>
  <c r="AE9" i="25"/>
  <c r="AY107" i="14" s="1"/>
  <c r="D7" i="25"/>
  <c r="AB7" i="25"/>
  <c r="AV13" i="14" s="1"/>
  <c r="X8" i="25"/>
  <c r="AR60" i="14" s="1"/>
  <c r="E7" i="25"/>
  <c r="M7" i="25"/>
  <c r="U7" i="25"/>
  <c r="AO13" i="14" s="1"/>
  <c r="AC7" i="25"/>
  <c r="AW13" i="14" s="1"/>
  <c r="I8" i="25"/>
  <c r="Q8" i="25"/>
  <c r="AK60" i="14" s="1"/>
  <c r="Y8" i="25"/>
  <c r="AS60" i="14" s="1"/>
  <c r="L7" i="25"/>
  <c r="H8" i="25"/>
  <c r="F7" i="25"/>
  <c r="N7" i="25"/>
  <c r="V7" i="25"/>
  <c r="AP13" i="14" s="1"/>
  <c r="AD7" i="25"/>
  <c r="AX13" i="14" s="1"/>
  <c r="J8" i="25"/>
  <c r="R8" i="25"/>
  <c r="AL60" i="14" s="1"/>
  <c r="Z8" i="25"/>
  <c r="AT60" i="14" s="1"/>
  <c r="P8" i="25"/>
  <c r="I8" i="24"/>
  <c r="Y8" i="24"/>
  <c r="AS59" i="14" s="1"/>
  <c r="T8" i="24"/>
  <c r="AN59" i="14" s="1"/>
  <c r="Q9" i="24"/>
  <c r="AK106" i="14" s="1"/>
  <c r="E9" i="24"/>
  <c r="Y106" i="14" s="1"/>
  <c r="M9" i="24"/>
  <c r="AG106" i="14" s="1"/>
  <c r="U9" i="24"/>
  <c r="AO106" i="14" s="1"/>
  <c r="AC9" i="24"/>
  <c r="AW106" i="14" s="1"/>
  <c r="D7" i="24"/>
  <c r="L7" i="24"/>
  <c r="T7" i="24"/>
  <c r="AN12" i="14" s="1"/>
  <c r="AB7" i="24"/>
  <c r="AV12" i="14" s="1"/>
  <c r="H8" i="24"/>
  <c r="P8" i="24"/>
  <c r="X8" i="24"/>
  <c r="AR59" i="14" s="1"/>
  <c r="J8" i="24"/>
  <c r="F7" i="24"/>
  <c r="V7" i="24"/>
  <c r="AP12" i="14" s="1"/>
  <c r="R8" i="24"/>
  <c r="AL59" i="14" s="1"/>
  <c r="G7" i="24"/>
  <c r="O7" i="24"/>
  <c r="W7" i="24"/>
  <c r="AQ12" i="14" s="1"/>
  <c r="AE7" i="24"/>
  <c r="AY12" i="14" s="1"/>
  <c r="K8" i="24"/>
  <c r="S8" i="24"/>
  <c r="AM59" i="14" s="1"/>
  <c r="AA8" i="24"/>
  <c r="AU59" i="14" s="1"/>
  <c r="N7" i="24"/>
  <c r="AD7" i="24"/>
  <c r="AX12" i="14" s="1"/>
  <c r="Z8" i="24"/>
  <c r="AT59" i="14" s="1"/>
  <c r="I7" i="24"/>
  <c r="K9" i="23"/>
  <c r="AE105" i="14" s="1"/>
  <c r="S9" i="23"/>
  <c r="AM105" i="14" s="1"/>
  <c r="F9" i="23"/>
  <c r="Z105" i="14" s="1"/>
  <c r="N9" i="23"/>
  <c r="AH105" i="14" s="1"/>
  <c r="V9" i="23"/>
  <c r="AP105" i="14" s="1"/>
  <c r="AD9" i="23"/>
  <c r="AX105" i="14" s="1"/>
  <c r="AA8" i="23"/>
  <c r="AU58" i="14" s="1"/>
  <c r="J9" i="23"/>
  <c r="AD105" i="14" s="1"/>
  <c r="R9" i="23"/>
  <c r="AL105" i="14" s="1"/>
  <c r="G9" i="23"/>
  <c r="AA105" i="14" s="1"/>
  <c r="O9" i="23"/>
  <c r="AI105" i="14" s="1"/>
  <c r="AE9" i="23"/>
  <c r="AY105" i="14" s="1"/>
  <c r="Y9" i="23"/>
  <c r="AS105" i="14" s="1"/>
  <c r="W9" i="23"/>
  <c r="AQ105" i="14" s="1"/>
  <c r="Z9" i="23"/>
  <c r="AT105" i="14" s="1"/>
  <c r="D7" i="23"/>
  <c r="L7" i="23"/>
  <c r="T7" i="23"/>
  <c r="AN11" i="14" s="1"/>
  <c r="AB7" i="23"/>
  <c r="AV11" i="14" s="1"/>
  <c r="H8" i="23"/>
  <c r="P8" i="23"/>
  <c r="X8" i="23"/>
  <c r="AR58" i="14" s="1"/>
  <c r="I7" i="23"/>
  <c r="I7" i="22"/>
  <c r="J8" i="22"/>
  <c r="F9" i="22"/>
  <c r="N9" i="22"/>
  <c r="V9" i="22"/>
  <c r="AD9" i="22"/>
  <c r="R9" i="22"/>
  <c r="Z9" i="22"/>
  <c r="T7" i="22"/>
  <c r="AN10" i="14" s="1"/>
  <c r="P8" i="22"/>
  <c r="E7" i="22"/>
  <c r="M7" i="22"/>
  <c r="U7" i="22"/>
  <c r="AO10" i="14" s="1"/>
  <c r="AC7" i="22"/>
  <c r="AW10" i="14" s="1"/>
  <c r="I8" i="22"/>
  <c r="Q8" i="22"/>
  <c r="AK57" i="14" s="1"/>
  <c r="Y8" i="22"/>
  <c r="AS57" i="14" s="1"/>
  <c r="D7" i="22"/>
  <c r="AB7" i="22"/>
  <c r="AV10" i="14" s="1"/>
  <c r="X8" i="22"/>
  <c r="AR57" i="14" s="1"/>
  <c r="L7" i="22"/>
  <c r="H8" i="22"/>
  <c r="G7" i="22"/>
  <c r="O7" i="22"/>
  <c r="W7" i="22"/>
  <c r="AQ10" i="14" s="1"/>
  <c r="AE7" i="22"/>
  <c r="AY10" i="14" s="1"/>
  <c r="K8" i="22"/>
  <c r="S8" i="22"/>
  <c r="AM57" i="14" s="1"/>
  <c r="AA8" i="22"/>
  <c r="AU57" i="14" s="1"/>
  <c r="N9" i="21"/>
  <c r="O9" i="21"/>
  <c r="F9" i="21"/>
  <c r="AD9" i="21"/>
  <c r="G9" i="21"/>
  <c r="W9" i="21"/>
  <c r="AE9" i="21"/>
  <c r="V9" i="21"/>
  <c r="I7" i="21"/>
  <c r="D9" i="21"/>
  <c r="H9" i="21"/>
  <c r="J9" i="21"/>
  <c r="Z9" i="21"/>
  <c r="R9" i="21"/>
  <c r="K9" i="21"/>
  <c r="S9" i="21"/>
  <c r="AA9" i="21"/>
  <c r="T7" i="21"/>
  <c r="AN8" i="14" s="1"/>
  <c r="P8" i="21"/>
  <c r="M7" i="21"/>
  <c r="L7" i="21"/>
  <c r="X8" i="21"/>
  <c r="AR55" i="14" s="1"/>
  <c r="U7" i="21"/>
  <c r="AO8" i="14" s="1"/>
  <c r="Y8" i="21"/>
  <c r="AS55" i="14" s="1"/>
  <c r="AB7" i="21"/>
  <c r="AV8" i="14" s="1"/>
  <c r="AC7" i="21"/>
  <c r="AW8" i="14" s="1"/>
  <c r="E7" i="21"/>
  <c r="I8" i="21"/>
  <c r="Q8" i="21"/>
  <c r="AK55" i="14" s="1"/>
  <c r="H9" i="20"/>
  <c r="AB103" i="14" s="1"/>
  <c r="P9" i="20"/>
  <c r="AJ103" i="14" s="1"/>
  <c r="X9" i="20"/>
  <c r="AR103" i="14" s="1"/>
  <c r="AA9" i="20"/>
  <c r="AU103" i="14" s="1"/>
  <c r="J8" i="20"/>
  <c r="Z8" i="20"/>
  <c r="AT56" i="14" s="1"/>
  <c r="D9" i="20"/>
  <c r="X103" i="14" s="1"/>
  <c r="AB9" i="20"/>
  <c r="AV103" i="14" s="1"/>
  <c r="AC9" i="20"/>
  <c r="AW103" i="14" s="1"/>
  <c r="T9" i="20"/>
  <c r="AN103" i="14" s="1"/>
  <c r="N9" i="20"/>
  <c r="AH103" i="14" s="1"/>
  <c r="AD9" i="20"/>
  <c r="AX103" i="14" s="1"/>
  <c r="L9" i="20"/>
  <c r="AF103" i="14" s="1"/>
  <c r="F8" i="20"/>
  <c r="K7" i="20"/>
  <c r="G8" i="20"/>
  <c r="W8" i="20"/>
  <c r="AQ56" i="14" s="1"/>
  <c r="V8" i="20"/>
  <c r="AP56" i="14" s="1"/>
  <c r="S7" i="20"/>
  <c r="AM9" i="14" s="1"/>
  <c r="O8" i="20"/>
  <c r="AE8" i="20"/>
  <c r="AY56" i="14" s="1"/>
  <c r="I7" i="20"/>
  <c r="F8" i="1"/>
  <c r="E8" i="1"/>
  <c r="Y68" i="14" s="1"/>
  <c r="Z68" i="14" l="1"/>
  <c r="AX102" i="14"/>
  <c r="AX113" i="14"/>
  <c r="AT104" i="14"/>
  <c r="AH113" i="14"/>
  <c r="AU102" i="14"/>
  <c r="AM102" i="14"/>
  <c r="AL104" i="14"/>
  <c r="Z113" i="14"/>
  <c r="AX104" i="14"/>
  <c r="AL102" i="14"/>
  <c r="AQ102" i="14"/>
  <c r="Z104" i="14"/>
  <c r="AT113" i="14"/>
  <c r="AP102" i="14"/>
  <c r="AP104" i="14"/>
  <c r="AY102" i="14"/>
  <c r="AH104" i="14"/>
  <c r="AT102" i="14"/>
  <c r="AL113" i="14"/>
  <c r="Q9" i="23"/>
  <c r="AK105" i="14" s="1"/>
  <c r="V9" i="27"/>
  <c r="Q9" i="26"/>
  <c r="AK108" i="14" s="1"/>
  <c r="N9" i="31"/>
  <c r="AH118" i="14" s="1"/>
  <c r="Z9" i="31"/>
  <c r="AT118" i="14" s="1"/>
  <c r="L9" i="31"/>
  <c r="AF118" i="14" s="1"/>
  <c r="J9" i="31"/>
  <c r="AD118" i="14" s="1"/>
  <c r="V9" i="31"/>
  <c r="AP118" i="14" s="1"/>
  <c r="X9" i="31"/>
  <c r="AR118" i="14" s="1"/>
  <c r="I9" i="31"/>
  <c r="AC118" i="14" s="1"/>
  <c r="H9" i="31"/>
  <c r="AB118" i="14" s="1"/>
  <c r="R9" i="31"/>
  <c r="AL118" i="14" s="1"/>
  <c r="AB9" i="31"/>
  <c r="AV118" i="14" s="1"/>
  <c r="P9" i="31"/>
  <c r="AJ118" i="14" s="1"/>
  <c r="T9" i="31"/>
  <c r="AN118" i="14" s="1"/>
  <c r="D9" i="31"/>
  <c r="X118" i="14" s="1"/>
  <c r="G9" i="29"/>
  <c r="AA116" i="14" s="1"/>
  <c r="T9" i="29"/>
  <c r="AN116" i="14" s="1"/>
  <c r="AE9" i="29"/>
  <c r="AY116" i="14" s="1"/>
  <c r="AB9" i="29"/>
  <c r="AV116" i="14" s="1"/>
  <c r="W9" i="29"/>
  <c r="AQ116" i="14" s="1"/>
  <c r="L9" i="29"/>
  <c r="AF116" i="14" s="1"/>
  <c r="I9" i="29"/>
  <c r="AC116" i="14" s="1"/>
  <c r="O9" i="29"/>
  <c r="AI116" i="14" s="1"/>
  <c r="D9" i="29"/>
  <c r="X116" i="14" s="1"/>
  <c r="AB9" i="28"/>
  <c r="AV117" i="14" s="1"/>
  <c r="G9" i="28"/>
  <c r="AA117" i="14" s="1"/>
  <c r="L9" i="28"/>
  <c r="AF117" i="14" s="1"/>
  <c r="AC9" i="28"/>
  <c r="AW117" i="14" s="1"/>
  <c r="U9" i="28"/>
  <c r="AO117" i="14" s="1"/>
  <c r="M9" i="28"/>
  <c r="AG117" i="14" s="1"/>
  <c r="AE9" i="28"/>
  <c r="AY117" i="14" s="1"/>
  <c r="E9" i="28"/>
  <c r="Y117" i="14" s="1"/>
  <c r="W9" i="28"/>
  <c r="AQ117" i="14" s="1"/>
  <c r="T9" i="28"/>
  <c r="AN117" i="14" s="1"/>
  <c r="O9" i="28"/>
  <c r="AI117" i="14" s="1"/>
  <c r="D9" i="28"/>
  <c r="X117" i="14" s="1"/>
  <c r="Q9" i="27"/>
  <c r="W9" i="27"/>
  <c r="AC9" i="27"/>
  <c r="U9" i="27"/>
  <c r="AA9" i="27"/>
  <c r="M9" i="27"/>
  <c r="P9" i="27"/>
  <c r="E9" i="27"/>
  <c r="AB9" i="27"/>
  <c r="X9" i="27"/>
  <c r="S9" i="27"/>
  <c r="Y9" i="27"/>
  <c r="AE9" i="27"/>
  <c r="T9" i="27"/>
  <c r="I9" i="27"/>
  <c r="L9" i="27"/>
  <c r="J9" i="27"/>
  <c r="D9" i="27"/>
  <c r="F9" i="26"/>
  <c r="Z108" i="14" s="1"/>
  <c r="H9" i="26"/>
  <c r="AB108" i="14" s="1"/>
  <c r="Y9" i="26"/>
  <c r="AS108" i="14" s="1"/>
  <c r="N9" i="26"/>
  <c r="AH108" i="14" s="1"/>
  <c r="AB9" i="26"/>
  <c r="AV108" i="14" s="1"/>
  <c r="R9" i="26"/>
  <c r="AL108" i="14" s="1"/>
  <c r="T9" i="26"/>
  <c r="AN108" i="14" s="1"/>
  <c r="L9" i="26"/>
  <c r="D9" i="26"/>
  <c r="X108" i="14" s="1"/>
  <c r="U9" i="25"/>
  <c r="AO107" i="14" s="1"/>
  <c r="R9" i="25"/>
  <c r="AL107" i="14" s="1"/>
  <c r="E9" i="25"/>
  <c r="Y107" i="14" s="1"/>
  <c r="P9" i="25"/>
  <c r="AJ107" i="14" s="1"/>
  <c r="J9" i="25"/>
  <c r="AD107" i="14" s="1"/>
  <c r="H9" i="25"/>
  <c r="AB107" i="14" s="1"/>
  <c r="O9" i="25"/>
  <c r="AI107" i="14" s="1"/>
  <c r="AD9" i="25"/>
  <c r="AX107" i="14" s="1"/>
  <c r="L9" i="25"/>
  <c r="Y9" i="25"/>
  <c r="AS107" i="14" s="1"/>
  <c r="X9" i="25"/>
  <c r="AR107" i="14" s="1"/>
  <c r="Z9" i="25"/>
  <c r="AT107" i="14" s="1"/>
  <c r="V9" i="25"/>
  <c r="AP107" i="14" s="1"/>
  <c r="Q9" i="25"/>
  <c r="AK107" i="14" s="1"/>
  <c r="AB9" i="25"/>
  <c r="AV107" i="14" s="1"/>
  <c r="N9" i="25"/>
  <c r="AH107" i="14" s="1"/>
  <c r="M9" i="25"/>
  <c r="AG107" i="14" s="1"/>
  <c r="F9" i="25"/>
  <c r="Z107" i="14" s="1"/>
  <c r="AC9" i="25"/>
  <c r="AW107" i="14" s="1"/>
  <c r="D9" i="25"/>
  <c r="X107" i="14" s="1"/>
  <c r="N9" i="24"/>
  <c r="AH106" i="14" s="1"/>
  <c r="AB9" i="24"/>
  <c r="AV106" i="14" s="1"/>
  <c r="AA9" i="24"/>
  <c r="AU106" i="14" s="1"/>
  <c r="T9" i="24"/>
  <c r="AN106" i="14" s="1"/>
  <c r="S9" i="24"/>
  <c r="AM106" i="14" s="1"/>
  <c r="R9" i="24"/>
  <c r="AL106" i="14" s="1"/>
  <c r="J9" i="24"/>
  <c r="AD106" i="14" s="1"/>
  <c r="L9" i="24"/>
  <c r="AF106" i="14" s="1"/>
  <c r="I9" i="24"/>
  <c r="AC106" i="14" s="1"/>
  <c r="K9" i="24"/>
  <c r="V9" i="24"/>
  <c r="AP106" i="14" s="1"/>
  <c r="F9" i="24"/>
  <c r="Z106" i="14" s="1"/>
  <c r="W9" i="24"/>
  <c r="AQ106" i="14" s="1"/>
  <c r="X9" i="24"/>
  <c r="AR106" i="14" s="1"/>
  <c r="Z9" i="24"/>
  <c r="AT106" i="14" s="1"/>
  <c r="O9" i="24"/>
  <c r="AI106" i="14" s="1"/>
  <c r="P9" i="24"/>
  <c r="AJ106" i="14" s="1"/>
  <c r="Y9" i="24"/>
  <c r="AS106" i="14" s="1"/>
  <c r="AE9" i="24"/>
  <c r="AY106" i="14" s="1"/>
  <c r="AD9" i="24"/>
  <c r="AX106" i="14" s="1"/>
  <c r="G9" i="24"/>
  <c r="AA106" i="14" s="1"/>
  <c r="H9" i="24"/>
  <c r="AB106" i="14" s="1"/>
  <c r="X9" i="23"/>
  <c r="AR105" i="14" s="1"/>
  <c r="P9" i="23"/>
  <c r="AJ105" i="14" s="1"/>
  <c r="H9" i="23"/>
  <c r="AB105" i="14" s="1"/>
  <c r="AB9" i="23"/>
  <c r="AV105" i="14" s="1"/>
  <c r="AA9" i="23"/>
  <c r="AU105" i="14" s="1"/>
  <c r="T9" i="23"/>
  <c r="AN105" i="14" s="1"/>
  <c r="L9" i="23"/>
  <c r="I9" i="23"/>
  <c r="AC105" i="14" s="1"/>
  <c r="D9" i="23"/>
  <c r="X105" i="14" s="1"/>
  <c r="Y9" i="22"/>
  <c r="AA9" i="22"/>
  <c r="Q9" i="22"/>
  <c r="P9" i="22"/>
  <c r="S9" i="22"/>
  <c r="H9" i="22"/>
  <c r="T9" i="22"/>
  <c r="J9" i="22"/>
  <c r="K9" i="22"/>
  <c r="L9" i="22"/>
  <c r="AC9" i="22"/>
  <c r="AE9" i="22"/>
  <c r="W9" i="22"/>
  <c r="M9" i="22"/>
  <c r="U9" i="22"/>
  <c r="O9" i="22"/>
  <c r="X9" i="22"/>
  <c r="E9" i="22"/>
  <c r="G9" i="22"/>
  <c r="AB9" i="22"/>
  <c r="D9" i="22"/>
  <c r="M9" i="21"/>
  <c r="AC9" i="21"/>
  <c r="P9" i="21"/>
  <c r="AB9" i="21"/>
  <c r="T9" i="21"/>
  <c r="Y9" i="21"/>
  <c r="X9" i="21"/>
  <c r="U9" i="21"/>
  <c r="E9" i="21"/>
  <c r="Q9" i="21"/>
  <c r="L9" i="21"/>
  <c r="O9" i="20"/>
  <c r="AI103" i="14" s="1"/>
  <c r="V9" i="20"/>
  <c r="AP103" i="14" s="1"/>
  <c r="W9" i="20"/>
  <c r="AQ103" i="14" s="1"/>
  <c r="G9" i="20"/>
  <c r="AA103" i="14" s="1"/>
  <c r="K9" i="20"/>
  <c r="F9" i="20"/>
  <c r="Z103" i="14" s="1"/>
  <c r="Z9" i="20"/>
  <c r="AT103" i="14" s="1"/>
  <c r="S9" i="20"/>
  <c r="AM103" i="14" s="1"/>
  <c r="AE9" i="20"/>
  <c r="AY103" i="14" s="1"/>
  <c r="J9" i="20"/>
  <c r="AD103" i="14" s="1"/>
  <c r="F9" i="31"/>
  <c r="Z118" i="14" s="1"/>
  <c r="AD9" i="31"/>
  <c r="AX118" i="14" s="1"/>
  <c r="I9" i="26"/>
  <c r="AC108" i="14" s="1"/>
  <c r="I9" i="25"/>
  <c r="AC107" i="14" s="1"/>
  <c r="D9" i="24"/>
  <c r="X106" i="14" s="1"/>
  <c r="I9" i="21"/>
  <c r="I9" i="20"/>
  <c r="AC103" i="14" s="1"/>
  <c r="X9" i="26"/>
  <c r="AR108" i="14" s="1"/>
  <c r="O9" i="27"/>
  <c r="G9" i="27"/>
  <c r="AD9" i="26"/>
  <c r="V9" i="26"/>
  <c r="AP108" i="14" s="1"/>
  <c r="P9" i="26"/>
  <c r="AJ108" i="14" s="1"/>
  <c r="K9" i="27"/>
  <c r="H9" i="27"/>
  <c r="I9" i="22"/>
  <c r="AE8" i="1"/>
  <c r="AY54" i="14" s="1"/>
  <c r="AY68" i="14" s="1"/>
  <c r="D8" i="1"/>
  <c r="X68" i="14" s="1"/>
  <c r="G8" i="1"/>
  <c r="AA68" i="14" s="1"/>
  <c r="H8" i="1"/>
  <c r="AB68" i="14" s="1"/>
  <c r="E32" i="23" l="1"/>
  <c r="X32" i="20"/>
  <c r="AD32" i="22"/>
  <c r="V32" i="22"/>
  <c r="AJ32" i="25"/>
  <c r="AD32" i="27"/>
  <c r="M32" i="21"/>
  <c r="AM113" i="14"/>
  <c r="S32" i="27"/>
  <c r="G32" i="21"/>
  <c r="K32" i="21"/>
  <c r="F32" i="21"/>
  <c r="AJ104" i="14"/>
  <c r="P32" i="22"/>
  <c r="N32" i="21"/>
  <c r="AS102" i="14"/>
  <c r="Y32" i="21"/>
  <c r="AA104" i="14"/>
  <c r="G32" i="22"/>
  <c r="AW104" i="14"/>
  <c r="AC32" i="22"/>
  <c r="AK104" i="14"/>
  <c r="Q32" i="22"/>
  <c r="E32" i="24"/>
  <c r="AE106" i="14"/>
  <c r="AD113" i="14"/>
  <c r="J32" i="27"/>
  <c r="AV113" i="14"/>
  <c r="AB32" i="27"/>
  <c r="AK113" i="14"/>
  <c r="Q32" i="27"/>
  <c r="H32" i="20"/>
  <c r="AK32" i="23"/>
  <c r="Z32" i="21"/>
  <c r="V32" i="21"/>
  <c r="R32" i="21"/>
  <c r="AK32" i="21"/>
  <c r="O32" i="21"/>
  <c r="AA32" i="21"/>
  <c r="H32" i="21"/>
  <c r="AC104" i="14"/>
  <c r="I32" i="22"/>
  <c r="AN102" i="14"/>
  <c r="T32" i="21"/>
  <c r="Y104" i="14"/>
  <c r="E32" i="22"/>
  <c r="AF104" i="14"/>
  <c r="L32" i="22"/>
  <c r="AU104" i="14"/>
  <c r="AA32" i="22"/>
  <c r="AF113" i="14"/>
  <c r="L32" i="27"/>
  <c r="Y113" i="14"/>
  <c r="E32" i="27"/>
  <c r="AC32" i="23"/>
  <c r="AB113" i="14"/>
  <c r="H32" i="27"/>
  <c r="AR104" i="14"/>
  <c r="X32" i="22"/>
  <c r="AJ113" i="14"/>
  <c r="P32" i="27"/>
  <c r="G32" i="25"/>
  <c r="E32" i="21"/>
  <c r="AB104" i="14"/>
  <c r="H32" i="22"/>
  <c r="AD32" i="26"/>
  <c r="AX108" i="14"/>
  <c r="AO102" i="14"/>
  <c r="U32" i="21"/>
  <c r="X104" i="14"/>
  <c r="D32" i="22"/>
  <c r="AQ104" i="14"/>
  <c r="W32" i="22"/>
  <c r="AM104" i="14"/>
  <c r="S32" i="22"/>
  <c r="X113" i="14"/>
  <c r="D32" i="27"/>
  <c r="AQ113" i="14"/>
  <c r="W32" i="27"/>
  <c r="AC113" i="14"/>
  <c r="I32" i="27"/>
  <c r="N32" i="22"/>
  <c r="Z32" i="27"/>
  <c r="AF32" i="21"/>
  <c r="D32" i="21"/>
  <c r="N32" i="27"/>
  <c r="AE113" i="14"/>
  <c r="AK32" i="27"/>
  <c r="AJ32" i="27"/>
  <c r="K32" i="27"/>
  <c r="AG32" i="27"/>
  <c r="AH32" i="27"/>
  <c r="AI32" i="27"/>
  <c r="AF32" i="27"/>
  <c r="I32" i="21"/>
  <c r="L32" i="21"/>
  <c r="P32" i="21"/>
  <c r="AI104" i="14"/>
  <c r="O32" i="22"/>
  <c r="AD104" i="14"/>
  <c r="J32" i="22"/>
  <c r="AN113" i="14"/>
  <c r="T32" i="27"/>
  <c r="AG113" i="14"/>
  <c r="M32" i="27"/>
  <c r="AG32" i="21"/>
  <c r="F32" i="23"/>
  <c r="AF105" i="14"/>
  <c r="AD32" i="20"/>
  <c r="AE103" i="14"/>
  <c r="S32" i="23"/>
  <c r="J32" i="21"/>
  <c r="AA113" i="14"/>
  <c r="G32" i="27"/>
  <c r="M32" i="26"/>
  <c r="AF108" i="14"/>
  <c r="AR113" i="14"/>
  <c r="X32" i="27"/>
  <c r="AI113" i="14"/>
  <c r="O32" i="27"/>
  <c r="AV102" i="14"/>
  <c r="AB32" i="21"/>
  <c r="AE104" i="14"/>
  <c r="AK32" i="22"/>
  <c r="AJ32" i="22"/>
  <c r="K32" i="22"/>
  <c r="AI32" i="22"/>
  <c r="AH32" i="22"/>
  <c r="AG32" i="22"/>
  <c r="AF32" i="22"/>
  <c r="AS104" i="14"/>
  <c r="Y32" i="22"/>
  <c r="AK102" i="14"/>
  <c r="Q32" i="21"/>
  <c r="AW102" i="14"/>
  <c r="AC32" i="21"/>
  <c r="AO104" i="14"/>
  <c r="U32" i="22"/>
  <c r="AN104" i="14"/>
  <c r="T32" i="22"/>
  <c r="AY113" i="14"/>
  <c r="AE32" i="27"/>
  <c r="AU113" i="14"/>
  <c r="AA32" i="27"/>
  <c r="AP113" i="14"/>
  <c r="V32" i="27"/>
  <c r="M32" i="23"/>
  <c r="R32" i="27"/>
  <c r="AE32" i="21"/>
  <c r="F32" i="22"/>
  <c r="AI32" i="21"/>
  <c r="F32" i="27"/>
  <c r="S32" i="21"/>
  <c r="Z32" i="22"/>
  <c r="AD32" i="21"/>
  <c r="S32" i="25"/>
  <c r="AF107" i="14"/>
  <c r="AS113" i="14"/>
  <c r="Y32" i="27"/>
  <c r="AO113" i="14"/>
  <c r="U32" i="27"/>
  <c r="W32" i="23"/>
  <c r="AH32" i="21"/>
  <c r="AG104" i="14"/>
  <c r="M32" i="22"/>
  <c r="AW113" i="14"/>
  <c r="AC32" i="27"/>
  <c r="AC32" i="20"/>
  <c r="W32" i="21"/>
  <c r="R32" i="22"/>
  <c r="AR102" i="14"/>
  <c r="X32" i="21"/>
  <c r="AV104" i="14"/>
  <c r="AB32" i="22"/>
  <c r="AY104" i="14"/>
  <c r="AE32" i="22"/>
  <c r="E32" i="20"/>
  <c r="AI32" i="23"/>
  <c r="AJ32" i="21"/>
  <c r="Q32" i="31"/>
  <c r="O32" i="31"/>
  <c r="AI32" i="31"/>
  <c r="AD32" i="31"/>
  <c r="V32" i="31"/>
  <c r="AF32" i="31"/>
  <c r="E32" i="31"/>
  <c r="F32" i="31"/>
  <c r="AB32" i="31"/>
  <c r="J32" i="31"/>
  <c r="AG32" i="31"/>
  <c r="S32" i="31"/>
  <c r="L32" i="31"/>
  <c r="U32" i="31"/>
  <c r="Y32" i="31"/>
  <c r="AA32" i="31"/>
  <c r="H32" i="31"/>
  <c r="AK32" i="31"/>
  <c r="R32" i="31"/>
  <c r="I32" i="31"/>
  <c r="AJ32" i="31"/>
  <c r="W32" i="31"/>
  <c r="N32" i="31"/>
  <c r="G32" i="31"/>
  <c r="P32" i="31"/>
  <c r="AH32" i="31"/>
  <c r="Z32" i="31"/>
  <c r="AC32" i="31"/>
  <c r="T32" i="31"/>
  <c r="X32" i="31"/>
  <c r="K32" i="31"/>
  <c r="M32" i="31"/>
  <c r="AE32" i="31"/>
  <c r="D32" i="31"/>
  <c r="I32" i="26"/>
  <c r="AA32" i="26"/>
  <c r="T32" i="26"/>
  <c r="W32" i="26"/>
  <c r="AF32" i="26"/>
  <c r="E32" i="26"/>
  <c r="J32" i="26"/>
  <c r="R32" i="26"/>
  <c r="AG32" i="26"/>
  <c r="L32" i="26"/>
  <c r="AE32" i="26"/>
  <c r="K32" i="26"/>
  <c r="X32" i="26"/>
  <c r="AK32" i="26"/>
  <c r="P32" i="26"/>
  <c r="AB32" i="26"/>
  <c r="O32" i="26"/>
  <c r="AH32" i="26"/>
  <c r="AC32" i="26"/>
  <c r="H32" i="26"/>
  <c r="F32" i="26"/>
  <c r="V32" i="26"/>
  <c r="N32" i="26"/>
  <c r="Q32" i="26"/>
  <c r="Z32" i="26"/>
  <c r="AI32" i="26"/>
  <c r="U32" i="26"/>
  <c r="Y32" i="26"/>
  <c r="G32" i="26"/>
  <c r="AJ32" i="26"/>
  <c r="S32" i="26"/>
  <c r="D32" i="26"/>
  <c r="AE32" i="24"/>
  <c r="AB32" i="24"/>
  <c r="Y32" i="24"/>
  <c r="R32" i="24"/>
  <c r="F32" i="24"/>
  <c r="G32" i="24"/>
  <c r="O32" i="24"/>
  <c r="U32" i="24"/>
  <c r="L32" i="24"/>
  <c r="J32" i="24"/>
  <c r="W32" i="24"/>
  <c r="N32" i="24"/>
  <c r="H32" i="24"/>
  <c r="P32" i="24"/>
  <c r="S32" i="24"/>
  <c r="V32" i="24"/>
  <c r="T32" i="24"/>
  <c r="X32" i="24"/>
  <c r="AD32" i="24"/>
  <c r="Z32" i="24"/>
  <c r="K32" i="24"/>
  <c r="AH32" i="24"/>
  <c r="AK32" i="24"/>
  <c r="AG32" i="24"/>
  <c r="AI32" i="24"/>
  <c r="AJ32" i="24"/>
  <c r="AF32" i="24"/>
  <c r="M32" i="24"/>
  <c r="I32" i="24"/>
  <c r="AA32" i="24"/>
  <c r="AC32" i="24"/>
  <c r="Q32" i="24"/>
  <c r="D32" i="24"/>
  <c r="AD32" i="23"/>
  <c r="AG32" i="23"/>
  <c r="G32" i="23"/>
  <c r="J32" i="23"/>
  <c r="N32" i="23"/>
  <c r="AB32" i="23"/>
  <c r="P32" i="23"/>
  <c r="Q32" i="23"/>
  <c r="K32" i="23"/>
  <c r="AE32" i="23"/>
  <c r="AA32" i="23"/>
  <c r="Y32" i="23"/>
  <c r="AF32" i="23"/>
  <c r="I32" i="23"/>
  <c r="L32" i="23"/>
  <c r="T32" i="23"/>
  <c r="X32" i="23"/>
  <c r="Z32" i="23"/>
  <c r="AJ32" i="23"/>
  <c r="R32" i="23"/>
  <c r="H32" i="23"/>
  <c r="U32" i="23"/>
  <c r="AH32" i="23"/>
  <c r="O32" i="23"/>
  <c r="V32" i="23"/>
  <c r="D32" i="23"/>
  <c r="AD32" i="25"/>
  <c r="AB32" i="25"/>
  <c r="P32" i="25"/>
  <c r="W32" i="25"/>
  <c r="AF32" i="25"/>
  <c r="F32" i="25"/>
  <c r="X32" i="25"/>
  <c r="Q32" i="25"/>
  <c r="Y32" i="25"/>
  <c r="E32" i="25"/>
  <c r="AK32" i="25"/>
  <c r="M32" i="25"/>
  <c r="L32" i="25"/>
  <c r="R32" i="25"/>
  <c r="AE32" i="25"/>
  <c r="AG32" i="25"/>
  <c r="I32" i="25"/>
  <c r="J32" i="25"/>
  <c r="AC32" i="25"/>
  <c r="V32" i="25"/>
  <c r="AH32" i="25"/>
  <c r="AA32" i="25"/>
  <c r="U32" i="25"/>
  <c r="Z32" i="25"/>
  <c r="O32" i="25"/>
  <c r="AI32" i="25"/>
  <c r="T32" i="25"/>
  <c r="N32" i="25"/>
  <c r="H32" i="25"/>
  <c r="K32" i="25"/>
  <c r="D32" i="25"/>
  <c r="F32" i="20"/>
  <c r="AA32" i="20"/>
  <c r="Y32" i="20"/>
  <c r="J32" i="20"/>
  <c r="G32" i="20"/>
  <c r="D32" i="20"/>
  <c r="P32" i="20"/>
  <c r="N32" i="20"/>
  <c r="R32" i="20"/>
  <c r="Q32" i="20"/>
  <c r="I32" i="20"/>
  <c r="W32" i="20"/>
  <c r="T32" i="20"/>
  <c r="U32" i="20"/>
  <c r="Z32" i="20"/>
  <c r="K32" i="20"/>
  <c r="AJ32" i="20"/>
  <c r="AI32" i="20"/>
  <c r="AK32" i="20"/>
  <c r="AH32" i="20"/>
  <c r="AG32" i="20"/>
  <c r="AF32" i="20"/>
  <c r="AE32" i="20"/>
  <c r="S32" i="20"/>
  <c r="V32" i="20"/>
  <c r="O32" i="20"/>
  <c r="AB32" i="20"/>
  <c r="M32" i="20"/>
  <c r="L32" i="20"/>
  <c r="D7" i="1"/>
  <c r="AE7" i="1"/>
  <c r="AY7" i="14" s="1"/>
  <c r="AY21" i="14" s="1"/>
  <c r="E7" i="1"/>
  <c r="F7" i="1"/>
  <c r="G7" i="1"/>
  <c r="H7" i="1"/>
  <c r="AE9" i="1" l="1"/>
  <c r="G9" i="1"/>
  <c r="E9" i="1"/>
  <c r="F9" i="1"/>
  <c r="H9" i="1"/>
  <c r="D9" i="1"/>
  <c r="AD8" i="1"/>
  <c r="AX54" i="14" s="1"/>
  <c r="AX68" i="14" s="1"/>
  <c r="AC8" i="1"/>
  <c r="AW54" i="14" s="1"/>
  <c r="AW68" i="14" s="1"/>
  <c r="AB8" i="1"/>
  <c r="AV54" i="14" s="1"/>
  <c r="AV68" i="14" s="1"/>
  <c r="AA8" i="1"/>
  <c r="AU54" i="14" s="1"/>
  <c r="AU68" i="14" s="1"/>
  <c r="Z8" i="1"/>
  <c r="AT54" i="14" s="1"/>
  <c r="AT68" i="14" s="1"/>
  <c r="Y8" i="1"/>
  <c r="AS54" i="14" s="1"/>
  <c r="AS68" i="14" s="1"/>
  <c r="X8" i="1"/>
  <c r="AR54" i="14" s="1"/>
  <c r="AR68" i="14" s="1"/>
  <c r="W8" i="1"/>
  <c r="AQ54" i="14" s="1"/>
  <c r="AQ68" i="14" s="1"/>
  <c r="V8" i="1"/>
  <c r="AP54" i="14" s="1"/>
  <c r="AP68" i="14" s="1"/>
  <c r="U8" i="1"/>
  <c r="AO54" i="14" s="1"/>
  <c r="AO68" i="14" s="1"/>
  <c r="T8" i="1"/>
  <c r="AN54" i="14" s="1"/>
  <c r="AN68" i="14" s="1"/>
  <c r="S8" i="1"/>
  <c r="AM54" i="14" s="1"/>
  <c r="AM68" i="14" s="1"/>
  <c r="R8" i="1"/>
  <c r="AL54" i="14" s="1"/>
  <c r="AL68" i="14" s="1"/>
  <c r="Q8" i="1"/>
  <c r="AK54" i="14" s="1"/>
  <c r="AK68" i="14" s="1"/>
  <c r="P8" i="1"/>
  <c r="AJ68" i="14" s="1"/>
  <c r="O8" i="1"/>
  <c r="AI68" i="14" s="1"/>
  <c r="N8" i="1"/>
  <c r="AH68" i="14" s="1"/>
  <c r="M8" i="1"/>
  <c r="AG68" i="14" s="1"/>
  <c r="L8" i="1"/>
  <c r="AF68" i="14" s="1"/>
  <c r="K8" i="1"/>
  <c r="AE68" i="14" s="1"/>
  <c r="J8" i="1"/>
  <c r="AD68" i="14" s="1"/>
  <c r="I8" i="1"/>
  <c r="AC68" i="14" s="1"/>
  <c r="AD7" i="1"/>
  <c r="AX7" i="14" s="1"/>
  <c r="AX21" i="14" s="1"/>
  <c r="AC7" i="1"/>
  <c r="AW7" i="14" s="1"/>
  <c r="AW21" i="14" s="1"/>
  <c r="AB7" i="1"/>
  <c r="AV7" i="14" s="1"/>
  <c r="AV21" i="14" s="1"/>
  <c r="AA7" i="1"/>
  <c r="AU7" i="14" s="1"/>
  <c r="AU21" i="14" s="1"/>
  <c r="Z7" i="1"/>
  <c r="AT7" i="14" s="1"/>
  <c r="AT21" i="14" s="1"/>
  <c r="Y7" i="1"/>
  <c r="AS7" i="14" s="1"/>
  <c r="AS21" i="14" s="1"/>
  <c r="X7" i="1"/>
  <c r="AR7" i="14" s="1"/>
  <c r="AR21" i="14" s="1"/>
  <c r="W7" i="1"/>
  <c r="AQ7" i="14" s="1"/>
  <c r="AQ21" i="14" s="1"/>
  <c r="V7" i="1"/>
  <c r="AP7" i="14" s="1"/>
  <c r="AP21" i="14" s="1"/>
  <c r="U7" i="1"/>
  <c r="AO7" i="14" s="1"/>
  <c r="AO21" i="14" s="1"/>
  <c r="T7" i="1"/>
  <c r="AN7" i="14" s="1"/>
  <c r="AN21" i="14" s="1"/>
  <c r="S7" i="1"/>
  <c r="AM7" i="14" s="1"/>
  <c r="AM21" i="14" s="1"/>
  <c r="R7" i="1"/>
  <c r="AL7" i="14" s="1"/>
  <c r="AL21" i="14" s="1"/>
  <c r="Q7" i="1"/>
  <c r="AK7" i="14" s="1"/>
  <c r="AK21" i="14" s="1"/>
  <c r="P7" i="1"/>
  <c r="O7" i="1"/>
  <c r="N7" i="1"/>
  <c r="M7" i="1"/>
  <c r="L7" i="1"/>
  <c r="K7" i="1"/>
  <c r="J7" i="1"/>
  <c r="I7" i="1"/>
  <c r="X115" i="14" l="1"/>
  <c r="AB115" i="14"/>
  <c r="Z115" i="14"/>
  <c r="Y115" i="14"/>
  <c r="AA115" i="14"/>
  <c r="AY101" i="14"/>
  <c r="AY115" i="14" s="1"/>
  <c r="J9" i="1"/>
  <c r="Z9" i="1"/>
  <c r="R9" i="1"/>
  <c r="M9" i="1"/>
  <c r="V9" i="1"/>
  <c r="AC9" i="1"/>
  <c r="AD9" i="1"/>
  <c r="U9" i="1"/>
  <c r="N9" i="1"/>
  <c r="Q9" i="1"/>
  <c r="Y9" i="1"/>
  <c r="I9" i="1"/>
  <c r="L9" i="1"/>
  <c r="AB9" i="1"/>
  <c r="T9" i="1"/>
  <c r="S9" i="1"/>
  <c r="K9" i="1"/>
  <c r="AA9" i="1"/>
  <c r="O9" i="1"/>
  <c r="W9" i="1"/>
  <c r="P9" i="1"/>
  <c r="X9" i="1"/>
  <c r="AQ101" i="14" l="1"/>
  <c r="AQ115" i="14" s="1"/>
  <c r="W32" i="1"/>
  <c r="AC115" i="14"/>
  <c r="I32" i="1"/>
  <c r="AG115" i="14"/>
  <c r="M32" i="1"/>
  <c r="E32" i="1"/>
  <c r="AI115" i="14"/>
  <c r="O32" i="1"/>
  <c r="AS101" i="14"/>
  <c r="AS115" i="14" s="1"/>
  <c r="Y32" i="1"/>
  <c r="AL101" i="14"/>
  <c r="AL115" i="14" s="1"/>
  <c r="R32" i="1"/>
  <c r="F32" i="1"/>
  <c r="AE115" i="14"/>
  <c r="AJ32" i="1"/>
  <c r="K32" i="1"/>
  <c r="AK32" i="1"/>
  <c r="AI32" i="1"/>
  <c r="AH32" i="1"/>
  <c r="AG32" i="1"/>
  <c r="AF32" i="1"/>
  <c r="AH115" i="14"/>
  <c r="N32" i="1"/>
  <c r="AD115" i="14"/>
  <c r="J32" i="1"/>
  <c r="AT101" i="14"/>
  <c r="AT115" i="14" s="1"/>
  <c r="Z32" i="1"/>
  <c r="AM101" i="14"/>
  <c r="AM115" i="14" s="1"/>
  <c r="S32" i="1"/>
  <c r="AO101" i="14"/>
  <c r="AO115" i="14" s="1"/>
  <c r="U32" i="1"/>
  <c r="AE32" i="1"/>
  <c r="H32" i="1"/>
  <c r="AU101" i="14"/>
  <c r="AU115" i="14" s="1"/>
  <c r="AA32" i="1"/>
  <c r="AN101" i="14"/>
  <c r="AN115" i="14" s="1"/>
  <c r="T32" i="1"/>
  <c r="AX101" i="14"/>
  <c r="AX115" i="14" s="1"/>
  <c r="AD32" i="1"/>
  <c r="AK101" i="14"/>
  <c r="AK115" i="14" s="1"/>
  <c r="Q32" i="1"/>
  <c r="AR101" i="14"/>
  <c r="AR115" i="14" s="1"/>
  <c r="X32" i="1"/>
  <c r="AV101" i="14"/>
  <c r="AV115" i="14" s="1"/>
  <c r="AB32" i="1"/>
  <c r="AW101" i="14"/>
  <c r="AW115" i="14" s="1"/>
  <c r="AC32" i="1"/>
  <c r="G32" i="1"/>
  <c r="D32" i="1"/>
  <c r="AJ115" i="14"/>
  <c r="P32" i="1"/>
  <c r="AF115" i="14"/>
  <c r="L32" i="1"/>
  <c r="AP101" i="14"/>
  <c r="AP115" i="14" s="1"/>
  <c r="V3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ional_trends_NH3_1990_2019" type="6" refreshedVersion="6" background="1" saveData="1">
    <textPr codePage="850" sourceFile="C:\Users\michaelg\Documents\national_trends_NH3_1990_2019.txt" decimal="," thousands=" " tab="0" space="1" consecutive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national_trends_NOx_1990_2019" type="6" refreshedVersion="6" background="1" saveData="1">
    <textPr codePage="850" sourceFile="C:\Users\michaelg\Documents\national_trends_NOx_1990_2019.txt" decimal="," thousands=" " tab="0" space="1" consecutive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<sst xmlns="http://schemas.openxmlformats.org/spreadsheetml/2006/main" count="437" uniqueCount="124">
  <si>
    <t>Albania</t>
  </si>
  <si>
    <t>Armenia</t>
  </si>
  <si>
    <t>Austria</t>
  </si>
  <si>
    <t>Azerbaijan</t>
  </si>
  <si>
    <t>Belarus</t>
  </si>
  <si>
    <t>Belgium</t>
  </si>
  <si>
    <t>Bosnia_and_Herzegovina</t>
  </si>
  <si>
    <t>Bulgaria</t>
  </si>
  <si>
    <t>Croatia</t>
  </si>
  <si>
    <t>Cyprus</t>
  </si>
  <si>
    <t>Denmark</t>
  </si>
  <si>
    <t>Estonia</t>
  </si>
  <si>
    <t>Finland</t>
  </si>
  <si>
    <t>France</t>
  </si>
  <si>
    <t>Georgia</t>
  </si>
  <si>
    <t>Germany</t>
  </si>
  <si>
    <t>Greece</t>
  </si>
  <si>
    <t>Hungary</t>
  </si>
  <si>
    <t>Iceland</t>
  </si>
  <si>
    <t>Ireland</t>
  </si>
  <si>
    <t>Italy</t>
  </si>
  <si>
    <t>Kazakhstan</t>
  </si>
  <si>
    <t>Kyrgyzstan</t>
  </si>
  <si>
    <t>Latvia</t>
  </si>
  <si>
    <t>Liechtenstein</t>
  </si>
  <si>
    <t>Lithuania</t>
  </si>
  <si>
    <t>Luxembourg</t>
  </si>
  <si>
    <t>Malta</t>
  </si>
  <si>
    <t>Monaco</t>
  </si>
  <si>
    <t>Montenegro</t>
  </si>
  <si>
    <t>Netherlands</t>
  </si>
  <si>
    <t>Norway</t>
  </si>
  <si>
    <t>Poland</t>
  </si>
  <si>
    <t>Portugal</t>
  </si>
  <si>
    <t>Romania</t>
  </si>
  <si>
    <t>Russian_Federation</t>
  </si>
  <si>
    <t>Serbia</t>
  </si>
  <si>
    <t>Slovakia</t>
  </si>
  <si>
    <t>Slovenia</t>
  </si>
  <si>
    <t>Spain</t>
  </si>
  <si>
    <t>Sweden</t>
  </si>
  <si>
    <t>Switzerland</t>
  </si>
  <si>
    <t>Tajikistan</t>
  </si>
  <si>
    <t>Turkey</t>
  </si>
  <si>
    <t>Turkmenistan</t>
  </si>
  <si>
    <t>Ukraine</t>
  </si>
  <si>
    <t>United_Kingdom</t>
  </si>
  <si>
    <t>Uzbekistan</t>
  </si>
  <si>
    <t>North_Africa</t>
  </si>
  <si>
    <t>Baltic_Sea</t>
  </si>
  <si>
    <t>Black_Sea</t>
  </si>
  <si>
    <t>Mediterranean_Sea</t>
  </si>
  <si>
    <t>North_Sea</t>
  </si>
  <si>
    <t>Natural_marine_emissions</t>
  </si>
  <si>
    <t>Volcanic_emissions</t>
  </si>
  <si>
    <t>DENMARK</t>
  </si>
  <si>
    <t>% of 1995</t>
  </si>
  <si>
    <t>Total</t>
  </si>
  <si>
    <t>FINLAND</t>
  </si>
  <si>
    <t>GERMANY</t>
  </si>
  <si>
    <t>SWEDEN</t>
  </si>
  <si>
    <t>Year</t>
  </si>
  <si>
    <t>Emissions of oxidized nitrogen (NOx)</t>
  </si>
  <si>
    <t>NH3 emissions (Gg(NH3)/year)</t>
  </si>
  <si>
    <t>NOx emissions (Gg(NO2)/year)</t>
  </si>
  <si>
    <t>NOx emissions (Gg(N)/year)</t>
  </si>
  <si>
    <t>NH3 emissions (Gg(N)/year)</t>
  </si>
  <si>
    <t>Total (Gg(N)/year)</t>
  </si>
  <si>
    <t>NOx emissions</t>
  </si>
  <si>
    <t>NH3 emissions</t>
  </si>
  <si>
    <t>Czechia</t>
  </si>
  <si>
    <t>Moldova</t>
  </si>
  <si>
    <t>North_Macedonia</t>
  </si>
  <si>
    <t>Asian_areas</t>
  </si>
  <si>
    <t>North-East_Atlantic_Ocean</t>
  </si>
  <si>
    <t>NORTH SEA</t>
  </si>
  <si>
    <t>sum others</t>
  </si>
  <si>
    <t>OTHER</t>
  </si>
  <si>
    <t>NOS</t>
  </si>
  <si>
    <t>Other</t>
  </si>
  <si>
    <t>DK</t>
  </si>
  <si>
    <t>FI</t>
  </si>
  <si>
    <t>DE</t>
  </si>
  <si>
    <t>SE</t>
  </si>
  <si>
    <t>North Sea</t>
  </si>
  <si>
    <t>just copied 'as values' from above:</t>
  </si>
  <si>
    <t>Emissions of oxidized nitrogen (NH3)</t>
  </si>
  <si>
    <t>Area\Year</t>
  </si>
  <si>
    <t>ref</t>
  </si>
  <si>
    <t>NETHERLANDS</t>
  </si>
  <si>
    <t>BELGIUM</t>
  </si>
  <si>
    <t>FRANCE</t>
  </si>
  <si>
    <t>ICELAND</t>
  </si>
  <si>
    <t>IRELAND</t>
  </si>
  <si>
    <t>LUXEMBOURG</t>
  </si>
  <si>
    <t>% of 1997-2003 average</t>
  </si>
  <si>
    <t>NORWAY</t>
  </si>
  <si>
    <t>PORTUGAL</t>
  </si>
  <si>
    <t>SPAIN</t>
  </si>
  <si>
    <t>UNITED KINGDOM</t>
  </si>
  <si>
    <t>NE ATLANTIC SHIPPING</t>
  </si>
  <si>
    <t>SWITZERLAND</t>
  </si>
  <si>
    <t>sum ATL+NOS</t>
  </si>
  <si>
    <t>sum OSPAR</t>
  </si>
  <si>
    <t>BE</t>
  </si>
  <si>
    <t>FR</t>
  </si>
  <si>
    <t>IS</t>
  </si>
  <si>
    <t>LU</t>
  </si>
  <si>
    <t>NL</t>
  </si>
  <si>
    <t>NO</t>
  </si>
  <si>
    <t>PT</t>
  </si>
  <si>
    <t>ES</t>
  </si>
  <si>
    <t>CH</t>
  </si>
  <si>
    <t>GB</t>
  </si>
  <si>
    <t>IE</t>
  </si>
  <si>
    <t>ATL</t>
  </si>
  <si>
    <t>OSPAR</t>
  </si>
  <si>
    <t>United Kingdom</t>
  </si>
  <si>
    <t>NE Atlantic</t>
  </si>
  <si>
    <r>
      <t xml:space="preserve">Emission data as provided by CEIP in </t>
    </r>
    <r>
      <rPr>
        <b/>
        <sz val="11"/>
        <color rgb="FFFF0000"/>
        <rFont val="Calibri"/>
        <family val="2"/>
        <scheme val="minor"/>
      </rPr>
      <t>June 2023</t>
    </r>
    <r>
      <rPr>
        <b/>
        <sz val="11"/>
        <rFont val="Calibri"/>
        <family val="2"/>
        <scheme val="minor"/>
      </rPr>
      <t xml:space="preserve"> for modelling. Uni</t>
    </r>
    <r>
      <rPr>
        <b/>
        <sz val="11"/>
        <color theme="1"/>
        <rFont val="Calibri"/>
        <family val="2"/>
        <scheme val="minor"/>
      </rPr>
      <t>t: Gg(NO2)/year.</t>
    </r>
  </si>
  <si>
    <r>
      <t xml:space="preserve">Emission data as provided by CEIP in </t>
    </r>
    <r>
      <rPr>
        <b/>
        <sz val="11"/>
        <color rgb="FFFF0000"/>
        <rFont val="Calibri"/>
        <family val="2"/>
        <scheme val="minor"/>
      </rPr>
      <t>June 2023</t>
    </r>
    <r>
      <rPr>
        <b/>
        <sz val="11"/>
        <rFont val="Calibri"/>
        <family val="2"/>
        <scheme val="minor"/>
      </rPr>
      <t xml:space="preserve"> for modelling. Uni</t>
    </r>
    <r>
      <rPr>
        <b/>
        <sz val="11"/>
        <color theme="1"/>
        <rFont val="Calibri"/>
        <family val="2"/>
        <scheme val="minor"/>
      </rPr>
      <t>t: Gg(NH3)/year.</t>
    </r>
  </si>
  <si>
    <r>
      <t>Table 1.</t>
    </r>
    <r>
      <rPr>
        <sz val="11"/>
        <color theme="1"/>
        <rFont val="Calibri"/>
        <family val="2"/>
        <charset val="238"/>
        <scheme val="minor"/>
      </rPr>
      <t xml:space="preserve"> National total emissions of nitrogen oxides from OSPAR Contracting Parties and other regions in the period 1990 – 2021. Unit: Gg(N)/yr.</t>
    </r>
  </si>
  <si>
    <r>
      <t xml:space="preserve">Table 2. </t>
    </r>
    <r>
      <rPr>
        <sz val="11"/>
        <color theme="1"/>
        <rFont val="Calibri"/>
        <family val="2"/>
        <charset val="238"/>
        <scheme val="minor"/>
      </rPr>
      <t>National total emissions of ammonia from OSPAR Contracting Parties and other regions in the period 1990 – 2021. Unit: Gg(N)/yr.</t>
    </r>
  </si>
  <si>
    <r>
      <t xml:space="preserve">Table 3. </t>
    </r>
    <r>
      <rPr>
        <sz val="11"/>
        <color theme="1"/>
        <rFont val="Calibri"/>
        <family val="2"/>
        <charset val="238"/>
        <scheme val="minor"/>
      </rPr>
      <t>National total emissions of total nitrogen from HELCOM Contracting Parties and other regions in the period 1990 – 2021. Unit: Gg(N)/yr.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</si>
</sst>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wrapText="1"/>
    </xf>
    <xf numFmtId="1" fontId="0" fillId="0" borderId="0" xfId="0" applyNumberFormat="1"/>
    <xf numFmtId="0" fontId="4" fillId="0" borderId="0" xfId="0" applyFont="1" applyAlignment="1">
      <alignment vertical="center"/>
    </xf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5" fillId="3" borderId="0" xfId="0" applyFont="1" applyFill="1"/>
    <xf numFmtId="0" fontId="2" fillId="0" borderId="0" xfId="0" quotePrefix="1" applyFont="1"/>
    <xf numFmtId="0" fontId="0" fillId="0" borderId="0" xfId="0" applyAlignment="1">
      <alignment horizontal="left"/>
    </xf>
    <xf numFmtId="0" fontId="0" fillId="4" borderId="0" xfId="0" applyFill="1"/>
    <xf numFmtId="49" fontId="0" fillId="0" borderId="0" xfId="0" applyNumberFormat="1"/>
    <xf numFmtId="0" fontId="1" fillId="0" borderId="0" xfId="0" applyFont="1"/>
    <xf numFmtId="0" fontId="7" fillId="0" borderId="0" xfId="0" applyFont="1"/>
    <xf numFmtId="1" fontId="7" fillId="0" borderId="0" xfId="0" applyNumberFormat="1" applyFont="1"/>
    <xf numFmtId="0" fontId="7" fillId="0" borderId="0" xfId="0" applyFont="1" applyAlignment="1">
      <alignment horizontal="right"/>
    </xf>
    <xf numFmtId="1" fontId="7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0" fillId="6" borderId="0" xfId="0" applyFill="1"/>
    <xf numFmtId="10" fontId="0" fillId="0" borderId="0" xfId="0" applyNumberFormat="1"/>
    <xf numFmtId="49" fontId="6" fillId="0" borderId="0" xfId="0" applyNumberFormat="1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10" fillId="0" borderId="0" xfId="1" applyFont="1" applyFill="1"/>
    <xf numFmtId="0" fontId="10" fillId="0" borderId="0" xfId="0" applyFont="1"/>
    <xf numFmtId="0" fontId="10" fillId="7" borderId="0" xfId="0" applyFont="1" applyFill="1"/>
    <xf numFmtId="0" fontId="10" fillId="5" borderId="0" xfId="1" applyFont="1"/>
    <xf numFmtId="1" fontId="0" fillId="4" borderId="0" xfId="0" applyNumberFormat="1" applyFill="1"/>
  </cellXfs>
  <cellStyles count="2">
    <cellStyle name="God" xfId="1" builtinId="26"/>
    <cellStyle name="Normal" xfId="0" builtinId="0"/>
  </cellStyles>
  <dxfs count="0"/>
  <tableStyles count="0" defaultTableStyle="TableStyleMedium2" defaultPivotStyle="PivotStyleLight16"/>
  <colors>
    <mruColors>
      <color rgb="FFC6EFCE"/>
      <color rgb="FF00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Belgium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BELGIUM!$D$3:$AK$3</c15:sqref>
                  </c15:fullRef>
                </c:ext>
              </c:extLst>
              <c:f>(BELGIUM!$D$3,BELGIUM!$I$3,BELGIUM!$N$3:$AI$3)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BELGIUM!$D$7:$AK$7</c15:sqref>
                  </c15:fullRef>
                </c:ext>
              </c:extLst>
              <c:f>(BELGIUM!$D$7,BELGIUM!$I$7,BELGIUM!$N$7:$AI$7)</c:f>
              <c:numCache>
                <c:formatCode>General</c:formatCode>
                <c:ptCount val="24"/>
                <c:pt idx="0">
                  <c:v>128.56867742173912</c:v>
                </c:pt>
                <c:pt idx="1">
                  <c:v>124.70558839565219</c:v>
                </c:pt>
                <c:pt idx="2">
                  <c:v>109.15058797391305</c:v>
                </c:pt>
                <c:pt idx="3">
                  <c:v>105.76814901739131</c:v>
                </c:pt>
                <c:pt idx="4">
                  <c:v>102.74900309130435</c:v>
                </c:pt>
                <c:pt idx="5">
                  <c:v>101.73510988260868</c:v>
                </c:pt>
                <c:pt idx="6">
                  <c:v>105.07700319565218</c:v>
                </c:pt>
                <c:pt idx="7">
                  <c:v>100.06472359130434</c:v>
                </c:pt>
                <c:pt idx="8">
                  <c:v>96.002251830434787</c:v>
                </c:pt>
                <c:pt idx="9">
                  <c:v>93.096429208695653</c:v>
                </c:pt>
                <c:pt idx="10">
                  <c:v>85.065351486956516</c:v>
                </c:pt>
                <c:pt idx="11">
                  <c:v>75.774143200000012</c:v>
                </c:pt>
                <c:pt idx="12">
                  <c:v>76.027687278260871</c:v>
                </c:pt>
                <c:pt idx="13">
                  <c:v>70.608471591304351</c:v>
                </c:pt>
                <c:pt idx="14">
                  <c:v>66.990970565217395</c:v>
                </c:pt>
                <c:pt idx="15">
                  <c:v>64.089938743478257</c:v>
                </c:pt>
                <c:pt idx="16">
                  <c:v>60.974401752173911</c:v>
                </c:pt>
                <c:pt idx="17">
                  <c:v>61.092505965217391</c:v>
                </c:pt>
                <c:pt idx="18">
                  <c:v>57.466570943478267</c:v>
                </c:pt>
                <c:pt idx="19">
                  <c:v>54.018106982608693</c:v>
                </c:pt>
                <c:pt idx="20">
                  <c:v>51.810795643478258</c:v>
                </c:pt>
                <c:pt idx="21">
                  <c:v>48.251995856521738</c:v>
                </c:pt>
                <c:pt idx="22">
                  <c:v>42.376866547826083</c:v>
                </c:pt>
                <c:pt idx="23">
                  <c:v>43.249131586956516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C-4BB3-A325-58B4DFC0C2FB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BELGIUM!$D$3:$AK$3</c15:sqref>
                  </c15:fullRef>
                </c:ext>
              </c:extLst>
              <c:f>(BELGIUM!$D$3,BELGIUM!$I$3,BELGIUM!$N$3:$AI$3)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BELGIUM!$D$8:$AK$8</c15:sqref>
                  </c15:fullRef>
                </c:ext>
              </c:extLst>
              <c:f>(BELGIUM!$D$8,BELGIUM!$I$8,BELGIUM!$N$8:$AI$8)</c:f>
              <c:numCache>
                <c:formatCode>General</c:formatCode>
                <c:ptCount val="24"/>
                <c:pt idx="0">
                  <c:v>86.828568070588233</c:v>
                </c:pt>
                <c:pt idx="1">
                  <c:v>87.224156270588225</c:v>
                </c:pt>
                <c:pt idx="2">
                  <c:v>78.459619279999998</c:v>
                </c:pt>
                <c:pt idx="3">
                  <c:v>76.564387331764706</c:v>
                </c:pt>
                <c:pt idx="4">
                  <c:v>74.364518521176464</c:v>
                </c:pt>
                <c:pt idx="5">
                  <c:v>71.06914843411765</c:v>
                </c:pt>
                <c:pt idx="6">
                  <c:v>66.977002663529404</c:v>
                </c:pt>
                <c:pt idx="7">
                  <c:v>65.717412995294112</c:v>
                </c:pt>
                <c:pt idx="8">
                  <c:v>65.27460837882353</c:v>
                </c:pt>
                <c:pt idx="9">
                  <c:v>62.982365484705888</c:v>
                </c:pt>
                <c:pt idx="10">
                  <c:v>61.114144938823529</c:v>
                </c:pt>
                <c:pt idx="11">
                  <c:v>61.135240978823532</c:v>
                </c:pt>
                <c:pt idx="12">
                  <c:v>61.503599887058819</c:v>
                </c:pt>
                <c:pt idx="13">
                  <c:v>60.639139803529417</c:v>
                </c:pt>
                <c:pt idx="14">
                  <c:v>60.574060062352949</c:v>
                </c:pt>
                <c:pt idx="15">
                  <c:v>59.943308748235296</c:v>
                </c:pt>
                <c:pt idx="16">
                  <c:v>58.628812916470586</c:v>
                </c:pt>
                <c:pt idx="17">
                  <c:v>59.106790342352944</c:v>
                </c:pt>
                <c:pt idx="18">
                  <c:v>59.272411182352947</c:v>
                </c:pt>
                <c:pt idx="19">
                  <c:v>57.81985172352941</c:v>
                </c:pt>
                <c:pt idx="20">
                  <c:v>57.385841347058829</c:v>
                </c:pt>
                <c:pt idx="21">
                  <c:v>56.305415929411765</c:v>
                </c:pt>
                <c:pt idx="22">
                  <c:v>56.023391521176471</c:v>
                </c:pt>
                <c:pt idx="23">
                  <c:v>55.60003117529412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C-4BB3-A325-58B4DFC0C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FINLAND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FINLAND!$D$29:$AK$29</c15:sqref>
                  </c15:fullRef>
                </c:ext>
              </c:extLst>
              <c:f>(FINLAND!$D$29,FINLAND!$I$29,FINLAND!$N$29:$AI$29)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FINLAND!$D$30:$AK$30</c15:sqref>
                  </c15:fullRef>
                </c:ext>
              </c:extLst>
              <c:f>(FINLAND!$D$30,FINLAND!$I$30,FINLAND!$N$30:$AI$30)</c:f>
              <c:numCache>
                <c:formatCode>General</c:formatCode>
                <c:ptCount val="24"/>
                <c:pt idx="0">
                  <c:v>121.94706578162585</c:v>
                </c:pt>
                <c:pt idx="1">
                  <c:v>108.66025636558945</c:v>
                </c:pt>
                <c:pt idx="2">
                  <c:v>95.984891991213004</c:v>
                </c:pt>
                <c:pt idx="3">
                  <c:v>97.323430276737781</c:v>
                </c:pt>
                <c:pt idx="4">
                  <c:v>96.475154997928485</c:v>
                </c:pt>
                <c:pt idx="5">
                  <c:v>99.05410406785596</c:v>
                </c:pt>
                <c:pt idx="6">
                  <c:v>94.451492324610214</c:v>
                </c:pt>
                <c:pt idx="7">
                  <c:v>82.923180953267504</c:v>
                </c:pt>
                <c:pt idx="8">
                  <c:v>89.161247866400814</c:v>
                </c:pt>
                <c:pt idx="9">
                  <c:v>84.035334000558478</c:v>
                </c:pt>
                <c:pt idx="10">
                  <c:v>77.151900162600754</c:v>
                </c:pt>
                <c:pt idx="11">
                  <c:v>70.281582337980936</c:v>
                </c:pt>
                <c:pt idx="12">
                  <c:v>74.572298155938441</c:v>
                </c:pt>
                <c:pt idx="13">
                  <c:v>68.26608437699899</c:v>
                </c:pt>
                <c:pt idx="14">
                  <c:v>64.326525214192188</c:v>
                </c:pt>
                <c:pt idx="15">
                  <c:v>63.178336423432228</c:v>
                </c:pt>
                <c:pt idx="16">
                  <c:v>60.127918980543726</c:v>
                </c:pt>
                <c:pt idx="17">
                  <c:v>55.406763042896067</c:v>
                </c:pt>
                <c:pt idx="18">
                  <c:v>53.65153111384253</c:v>
                </c:pt>
                <c:pt idx="19">
                  <c:v>51.985636164640873</c:v>
                </c:pt>
                <c:pt idx="20">
                  <c:v>50.683271091324379</c:v>
                </c:pt>
                <c:pt idx="21">
                  <c:v>47.829309523693141</c:v>
                </c:pt>
                <c:pt idx="22">
                  <c:v>42.009908429309412</c:v>
                </c:pt>
                <c:pt idx="23">
                  <c:v>41.806240735557999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09C8-41E4-84FF-4C4E8D3C9850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FINLAND!$D$29:$AK$29</c15:sqref>
                  </c15:fullRef>
                </c:ext>
              </c:extLst>
              <c:f>(FINLAND!$D$29,FINLAND!$I$29,FINLAND!$N$29:$AI$29)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FINLAND!$D$31:$AK$31</c15:sqref>
                  </c15:fullRef>
                </c:ext>
              </c:extLst>
              <c:f>(FINLAND!$D$31,FINLAND!$I$31,FINLAND!$N$31:$AI$31)</c:f>
              <c:numCache>
                <c:formatCode>General</c:formatCode>
                <c:ptCount val="24"/>
                <c:pt idx="0">
                  <c:v>95.432222910089337</c:v>
                </c:pt>
                <c:pt idx="1">
                  <c:v>92.24584223952148</c:v>
                </c:pt>
                <c:pt idx="2">
                  <c:v>96.575034039442485</c:v>
                </c:pt>
                <c:pt idx="3">
                  <c:v>97.463812429465705</c:v>
                </c:pt>
                <c:pt idx="4">
                  <c:v>100.49728068049366</c:v>
                </c:pt>
                <c:pt idx="5">
                  <c:v>103.69953881793234</c:v>
                </c:pt>
                <c:pt idx="6">
                  <c:v>104.54557798263451</c:v>
                </c:pt>
                <c:pt idx="7">
                  <c:v>105.28461715329827</c:v>
                </c:pt>
                <c:pt idx="8">
                  <c:v>104.25830707611145</c:v>
                </c:pt>
                <c:pt idx="9">
                  <c:v>102.93306999082917</c:v>
                </c:pt>
                <c:pt idx="10">
                  <c:v>101.46397155141987</c:v>
                </c:pt>
                <c:pt idx="11">
                  <c:v>99.699344287151462</c:v>
                </c:pt>
                <c:pt idx="12">
                  <c:v>101.31935360297929</c:v>
                </c:pt>
                <c:pt idx="13">
                  <c:v>99.35371354209677</c:v>
                </c:pt>
                <c:pt idx="14">
                  <c:v>98.979409468747306</c:v>
                </c:pt>
                <c:pt idx="15">
                  <c:v>98.298199004214652</c:v>
                </c:pt>
                <c:pt idx="16">
                  <c:v>99.992713120375441</c:v>
                </c:pt>
                <c:pt idx="17">
                  <c:v>96.295919294108884</c:v>
                </c:pt>
                <c:pt idx="18">
                  <c:v>92.471302316973023</c:v>
                </c:pt>
                <c:pt idx="19">
                  <c:v>91.095697572374277</c:v>
                </c:pt>
                <c:pt idx="20">
                  <c:v>90.117030989324178</c:v>
                </c:pt>
                <c:pt idx="21">
                  <c:v>88.257986341385802</c:v>
                </c:pt>
                <c:pt idx="22">
                  <c:v>83.878284821190718</c:v>
                </c:pt>
                <c:pt idx="23">
                  <c:v>82.582712138906402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09C8-41E4-84FF-4C4E8D3C9850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FINLAND!$D$29:$AK$29</c15:sqref>
                  </c15:fullRef>
                </c:ext>
              </c:extLst>
              <c:f>(FINLAND!$D$29,FINLAND!$I$29,FINLAND!$N$29:$AI$29)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FINLAND!$D$32:$AK$32</c15:sqref>
                  </c15:fullRef>
                </c:ext>
              </c:extLst>
              <c:f>(FINLAND!$D$32,FINLAND!$I$32,FINLAND!$N$32:$AI$32)</c:f>
              <c:numCache>
                <c:formatCode>General</c:formatCode>
                <c:ptCount val="24"/>
                <c:pt idx="0">
                  <c:v>114.30962479918247</c:v>
                </c:pt>
                <c:pt idx="1">
                  <c:v>103.93218312161009</c:v>
                </c:pt>
                <c:pt idx="2">
                  <c:v>96.154878858057685</c:v>
                </c:pt>
                <c:pt idx="3">
                  <c:v>97.363866511326933</c:v>
                </c:pt>
                <c:pt idx="4">
                  <c:v>97.633704104683247</c:v>
                </c:pt>
                <c:pt idx="5">
                  <c:v>100.39219360183496</c:v>
                </c:pt>
                <c:pt idx="6">
                  <c:v>97.359032974894376</c:v>
                </c:pt>
                <c:pt idx="7">
                  <c:v>89.364258129845595</c:v>
                </c:pt>
                <c:pt idx="8">
                  <c:v>93.50986495160312</c:v>
                </c:pt>
                <c:pt idx="9">
                  <c:v>89.478713168474542</c:v>
                </c:pt>
                <c:pt idx="10">
                  <c:v>84.154846070773004</c:v>
                </c:pt>
                <c:pt idx="11">
                  <c:v>78.755191697497352</c:v>
                </c:pt>
                <c:pt idx="12">
                  <c:v>82.276626573822739</c:v>
                </c:pt>
                <c:pt idx="13">
                  <c:v>77.220688942557231</c:v>
                </c:pt>
                <c:pt idx="14">
                  <c:v>74.30808006058038</c:v>
                </c:pt>
                <c:pt idx="15">
                  <c:v>73.294401567464703</c:v>
                </c:pt>
                <c:pt idx="16">
                  <c:v>71.610733115831749</c:v>
                </c:pt>
                <c:pt idx="17">
                  <c:v>67.184638522059615</c:v>
                </c:pt>
                <c:pt idx="18">
                  <c:v>64.833332678811928</c:v>
                </c:pt>
                <c:pt idx="19">
                  <c:v>63.251054076732451</c:v>
                </c:pt>
                <c:pt idx="20">
                  <c:v>62.041928406247557</c:v>
                </c:pt>
                <c:pt idx="21">
                  <c:v>59.474546672160997</c:v>
                </c:pt>
                <c:pt idx="22">
                  <c:v>54.069842379247604</c:v>
                </c:pt>
                <c:pt idx="23">
                  <c:v>53.551658022178231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09C8-41E4-84FF-4C4E8D3C9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FINLAND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FINLAND!$D$3:$AK$3</c15:sqref>
                  </c15:fullRef>
                </c:ext>
              </c:extLst>
              <c:f>FINLAND!$D$3:$AI$3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FINLAND!$D$7:$AK$7</c15:sqref>
                  </c15:fullRef>
                </c:ext>
              </c:extLst>
              <c:f>FINLAND!$D$7:$AI$7</c:f>
              <c:numCache>
                <c:formatCode>General</c:formatCode>
                <c:ptCount val="32"/>
                <c:pt idx="0">
                  <c:v>93.306380543478255</c:v>
                </c:pt>
                <c:pt idx="1">
                  <c:v>92.433662847826085</c:v>
                </c:pt>
                <c:pt idx="2">
                  <c:v>87.699457847826096</c:v>
                </c:pt>
                <c:pt idx="3">
                  <c:v>89.292442613043477</c:v>
                </c:pt>
                <c:pt idx="4">
                  <c:v>89.519899030434772</c:v>
                </c:pt>
                <c:pt idx="5">
                  <c:v>83.140132691304359</c:v>
                </c:pt>
                <c:pt idx="6">
                  <c:v>84.477259665217389</c:v>
                </c:pt>
                <c:pt idx="7">
                  <c:v>82.696465934782594</c:v>
                </c:pt>
                <c:pt idx="8">
                  <c:v>78.411485660869559</c:v>
                </c:pt>
                <c:pt idx="9">
                  <c:v>76.974357813043483</c:v>
                </c:pt>
                <c:pt idx="10">
                  <c:v>73.441724908695647</c:v>
                </c:pt>
                <c:pt idx="11">
                  <c:v>74.465891926086954</c:v>
                </c:pt>
                <c:pt idx="12">
                  <c:v>73.816843952173912</c:v>
                </c:pt>
                <c:pt idx="13">
                  <c:v>75.790096869565218</c:v>
                </c:pt>
                <c:pt idx="14">
                  <c:v>72.268461969565223</c:v>
                </c:pt>
                <c:pt idx="15">
                  <c:v>63.447708465217396</c:v>
                </c:pt>
                <c:pt idx="16">
                  <c:v>68.220692886956527</c:v>
                </c:pt>
                <c:pt idx="17">
                  <c:v>64.298659447826097</c:v>
                </c:pt>
                <c:pt idx="18">
                  <c:v>59.031880021739127</c:v>
                </c:pt>
                <c:pt idx="19">
                  <c:v>53.775136160869572</c:v>
                </c:pt>
                <c:pt idx="20">
                  <c:v>57.058127517391306</c:v>
                </c:pt>
                <c:pt idx="21">
                  <c:v>52.233001313043481</c:v>
                </c:pt>
                <c:pt idx="22">
                  <c:v>49.218693391304342</c:v>
                </c:pt>
                <c:pt idx="23">
                  <c:v>48.340170078260876</c:v>
                </c:pt>
                <c:pt idx="24">
                  <c:v>46.006178613043474</c:v>
                </c:pt>
                <c:pt idx="25">
                  <c:v>42.393841000000002</c:v>
                </c:pt>
                <c:pt idx="26">
                  <c:v>41.050845682608696</c:v>
                </c:pt>
                <c:pt idx="27">
                  <c:v>39.776205517391304</c:v>
                </c:pt>
                <c:pt idx="28">
                  <c:v>38.779716013043483</c:v>
                </c:pt>
                <c:pt idx="29">
                  <c:v>36.596040478260868</c:v>
                </c:pt>
                <c:pt idx="30">
                  <c:v>32.143393343478259</c:v>
                </c:pt>
                <c:pt idx="31">
                  <c:v>31.987559373913047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E-4E12-B165-D832DF077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FINLAND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FINLAND!$D$3:$AK$3</c15:sqref>
                  </c15:fullRef>
                </c:ext>
              </c:extLst>
              <c:f>FINLAND!$D$3:$AI$3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FINLAND!$D$8:$AK$8</c15:sqref>
                  </c15:fullRef>
                </c:ext>
              </c:extLst>
              <c:f>FINLAND!$D$8:$AI$8</c:f>
              <c:numCache>
                <c:formatCode>General</c:formatCode>
                <c:ptCount val="32"/>
                <c:pt idx="0">
                  <c:v>29.54205303411765</c:v>
                </c:pt>
                <c:pt idx="1">
                  <c:v>28.287527882352943</c:v>
                </c:pt>
                <c:pt idx="2">
                  <c:v>27.244007057647057</c:v>
                </c:pt>
                <c:pt idx="3">
                  <c:v>27.70519182941176</c:v>
                </c:pt>
                <c:pt idx="4">
                  <c:v>28.649092738823526</c:v>
                </c:pt>
                <c:pt idx="5">
                  <c:v>28.555675227058821</c:v>
                </c:pt>
                <c:pt idx="6">
                  <c:v>29.597666642352941</c:v>
                </c:pt>
                <c:pt idx="7">
                  <c:v>30.741773184705881</c:v>
                </c:pt>
                <c:pt idx="8">
                  <c:v>30.580683378823529</c:v>
                </c:pt>
                <c:pt idx="9">
                  <c:v>32.091881780000001</c:v>
                </c:pt>
                <c:pt idx="10">
                  <c:v>29.895822295294117</c:v>
                </c:pt>
                <c:pt idx="11">
                  <c:v>30.170953037647056</c:v>
                </c:pt>
                <c:pt idx="12">
                  <c:v>31.109995189411766</c:v>
                </c:pt>
                <c:pt idx="13">
                  <c:v>32.101288034117651</c:v>
                </c:pt>
                <c:pt idx="14">
                  <c:v>32.363188397647065</c:v>
                </c:pt>
                <c:pt idx="15">
                  <c:v>32.591965782352936</c:v>
                </c:pt>
                <c:pt idx="16">
                  <c:v>32.274260652941173</c:v>
                </c:pt>
                <c:pt idx="17">
                  <c:v>31.864019509411765</c:v>
                </c:pt>
                <c:pt idx="18">
                  <c:v>31.409244563529409</c:v>
                </c:pt>
                <c:pt idx="19">
                  <c:v>30.862985547058823</c:v>
                </c:pt>
                <c:pt idx="20">
                  <c:v>31.364476549411766</c:v>
                </c:pt>
                <c:pt idx="21">
                  <c:v>30.755991897647057</c:v>
                </c:pt>
                <c:pt idx="22">
                  <c:v>30.640122116470586</c:v>
                </c:pt>
                <c:pt idx="23">
                  <c:v>30.429246218823529</c:v>
                </c:pt>
                <c:pt idx="24">
                  <c:v>30.953800969411766</c:v>
                </c:pt>
                <c:pt idx="25">
                  <c:v>29.809419376470586</c:v>
                </c:pt>
                <c:pt idx="26">
                  <c:v>28.625468776470587</c:v>
                </c:pt>
                <c:pt idx="27">
                  <c:v>28.199635791764706</c:v>
                </c:pt>
                <c:pt idx="28">
                  <c:v>27.896679209411765</c:v>
                </c:pt>
                <c:pt idx="29">
                  <c:v>27.321192294117647</c:v>
                </c:pt>
                <c:pt idx="30">
                  <c:v>25.965409408235296</c:v>
                </c:pt>
                <c:pt idx="31">
                  <c:v>25.564351194117648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A-4C58-A178-377126416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FRANCE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FRANCE!$D$3:$AK$3</c15:sqref>
                  </c15:fullRef>
                </c:ext>
              </c:extLst>
              <c:f>(FRANCE!$D$3,FRANCE!$I$3,FRANCE!$N$3:$AI$3)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FRANCE!$D$7:$AK$7</c15:sqref>
                  </c15:fullRef>
                </c:ext>
              </c:extLst>
              <c:f>(FRANCE!$D$7,FRANCE!$I$7,FRANCE!$N$7:$AI$7)</c:f>
              <c:numCache>
                <c:formatCode>General</c:formatCode>
                <c:ptCount val="24"/>
                <c:pt idx="0">
                  <c:v>664.2370015217391</c:v>
                </c:pt>
                <c:pt idx="1">
                  <c:v>603.1312197826087</c:v>
                </c:pt>
                <c:pt idx="2">
                  <c:v>552.65756304347826</c:v>
                </c:pt>
                <c:pt idx="3">
                  <c:v>540.57957617391298</c:v>
                </c:pt>
                <c:pt idx="4">
                  <c:v>527.18405417391307</c:v>
                </c:pt>
                <c:pt idx="5">
                  <c:v>511.93385265217393</c:v>
                </c:pt>
                <c:pt idx="6">
                  <c:v>497.87381760869562</c:v>
                </c:pt>
                <c:pt idx="7">
                  <c:v>482.93429526086953</c:v>
                </c:pt>
                <c:pt idx="8">
                  <c:v>455.98230239130436</c:v>
                </c:pt>
                <c:pt idx="9">
                  <c:v>434.91682804347829</c:v>
                </c:pt>
                <c:pt idx="10">
                  <c:v>411.28099386956518</c:v>
                </c:pt>
                <c:pt idx="11">
                  <c:v>389.73437452173914</c:v>
                </c:pt>
                <c:pt idx="12">
                  <c:v>376.30579639130434</c:v>
                </c:pt>
                <c:pt idx="13">
                  <c:v>358.89348234782608</c:v>
                </c:pt>
                <c:pt idx="14">
                  <c:v>350.79960086956521</c:v>
                </c:pt>
                <c:pt idx="15">
                  <c:v>345.03921200000002</c:v>
                </c:pt>
                <c:pt idx="16">
                  <c:v>321.93474295652175</c:v>
                </c:pt>
                <c:pt idx="17">
                  <c:v>315.06200691304349</c:v>
                </c:pt>
                <c:pt idx="18">
                  <c:v>300.19471957391301</c:v>
                </c:pt>
                <c:pt idx="19">
                  <c:v>291.04655671304346</c:v>
                </c:pt>
                <c:pt idx="20">
                  <c:v>274.43740194347828</c:v>
                </c:pt>
                <c:pt idx="21">
                  <c:v>258.44872285217389</c:v>
                </c:pt>
                <c:pt idx="22">
                  <c:v>224.18086152608694</c:v>
                </c:pt>
                <c:pt idx="23">
                  <c:v>229.9682343304348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7-458E-9A9D-920DA34C5109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FRANCE!$D$3:$AK$3</c15:sqref>
                  </c15:fullRef>
                </c:ext>
              </c:extLst>
              <c:f>(FRANCE!$D$3,FRANCE!$I$3,FRANCE!$N$3:$AI$3)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FRANCE!$D$8:$AK$8</c15:sqref>
                  </c15:fullRef>
                </c:ext>
              </c:extLst>
              <c:f>(FRANCE!$D$8,FRANCE!$I$8,FRANCE!$N$8:$AI$8)</c:f>
              <c:numCache>
                <c:formatCode>General</c:formatCode>
                <c:ptCount val="24"/>
                <c:pt idx="0">
                  <c:v>556.26150431764711</c:v>
                </c:pt>
                <c:pt idx="1">
                  <c:v>539.96898068235294</c:v>
                </c:pt>
                <c:pt idx="2">
                  <c:v>550.83951464705876</c:v>
                </c:pt>
                <c:pt idx="3">
                  <c:v>546.40848359999995</c:v>
                </c:pt>
                <c:pt idx="4">
                  <c:v>534.67991697647062</c:v>
                </c:pt>
                <c:pt idx="5">
                  <c:v>521.18743888235304</c:v>
                </c:pt>
                <c:pt idx="6">
                  <c:v>516.44992197647048</c:v>
                </c:pt>
                <c:pt idx="7">
                  <c:v>515.98980934117651</c:v>
                </c:pt>
                <c:pt idx="8">
                  <c:v>505.33412094117642</c:v>
                </c:pt>
                <c:pt idx="9">
                  <c:v>504.44444136470594</c:v>
                </c:pt>
                <c:pt idx="10">
                  <c:v>515.74055144705881</c:v>
                </c:pt>
                <c:pt idx="11">
                  <c:v>508.49850322352938</c:v>
                </c:pt>
                <c:pt idx="12">
                  <c:v>498.74981997647058</c:v>
                </c:pt>
                <c:pt idx="13">
                  <c:v>502.26845636470586</c:v>
                </c:pt>
                <c:pt idx="14">
                  <c:v>497.93790611764706</c:v>
                </c:pt>
                <c:pt idx="15">
                  <c:v>488.64689201176469</c:v>
                </c:pt>
                <c:pt idx="16">
                  <c:v>494.31189096470587</c:v>
                </c:pt>
                <c:pt idx="17">
                  <c:v>496.47535288235292</c:v>
                </c:pt>
                <c:pt idx="18">
                  <c:v>496.67656705882354</c:v>
                </c:pt>
                <c:pt idx="19">
                  <c:v>495.55311367058823</c:v>
                </c:pt>
                <c:pt idx="20">
                  <c:v>493.44542297647058</c:v>
                </c:pt>
                <c:pt idx="21">
                  <c:v>477.62416141176476</c:v>
                </c:pt>
                <c:pt idx="22">
                  <c:v>461.03644003529416</c:v>
                </c:pt>
                <c:pt idx="23">
                  <c:v>450.3931147058824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7-458E-9A9D-920DA34C5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FRANCE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FRANCE!$D$29:$AK$29</c15:sqref>
                  </c15:fullRef>
                </c:ext>
              </c:extLst>
              <c:f>(FRANCE!$D$29,FRANCE!$I$29,FRANCE!$N$29:$AI$29)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FRANCE!$D$30:$AK$30</c15:sqref>
                  </c15:fullRef>
                </c:ext>
              </c:extLst>
              <c:f>(FRANCE!$D$30,FRANCE!$I$30,FRANCE!$N$30:$AI$30)</c:f>
              <c:numCache>
                <c:formatCode>General</c:formatCode>
                <c:ptCount val="24"/>
                <c:pt idx="0">
                  <c:v>120.44057387641088</c:v>
                </c:pt>
                <c:pt idx="1">
                  <c:v>109.36077042829372</c:v>
                </c:pt>
                <c:pt idx="2">
                  <c:v>100.20880182465534</c:v>
                </c:pt>
                <c:pt idx="3">
                  <c:v>98.018800866398607</c:v>
                </c:pt>
                <c:pt idx="4">
                  <c:v>95.589902215227511</c:v>
                </c:pt>
                <c:pt idx="5">
                  <c:v>92.824709943792371</c:v>
                </c:pt>
                <c:pt idx="6">
                  <c:v>90.275320666351533</c:v>
                </c:pt>
                <c:pt idx="7">
                  <c:v>87.566461266936173</c:v>
                </c:pt>
                <c:pt idx="8">
                  <c:v>82.679480443996965</c:v>
                </c:pt>
                <c:pt idx="9">
                  <c:v>78.859853091683703</c:v>
                </c:pt>
                <c:pt idx="10">
                  <c:v>74.574163758761756</c:v>
                </c:pt>
                <c:pt idx="11">
                  <c:v>70.667294383217325</c:v>
                </c:pt>
                <c:pt idx="12">
                  <c:v>68.232401938700505</c:v>
                </c:pt>
                <c:pt idx="13">
                  <c:v>65.075171776712651</c:v>
                </c:pt>
                <c:pt idx="14">
                  <c:v>63.607575530348633</c:v>
                </c:pt>
                <c:pt idx="15">
                  <c:v>62.563092101072201</c:v>
                </c:pt>
                <c:pt idx="16">
                  <c:v>58.37375079016779</c:v>
                </c:pt>
                <c:pt idx="17">
                  <c:v>57.127574694465117</c:v>
                </c:pt>
                <c:pt idx="18">
                  <c:v>54.431813068707854</c:v>
                </c:pt>
                <c:pt idx="19">
                  <c:v>52.773052743170744</c:v>
                </c:pt>
                <c:pt idx="20">
                  <c:v>49.761452775891456</c:v>
                </c:pt>
                <c:pt idx="21">
                  <c:v>46.862358505516866</c:v>
                </c:pt>
                <c:pt idx="22">
                  <c:v>40.648852070049038</c:v>
                </c:pt>
                <c:pt idx="23">
                  <c:v>41.69822827190999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6E82-4282-BF76-E889ACD8BFB6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FRANCE!$D$29:$AK$29</c15:sqref>
                  </c15:fullRef>
                </c:ext>
              </c:extLst>
              <c:f>(FRANCE!$D$29,FRANCE!$I$29,FRANCE!$N$29:$AI$29)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FRANCE!$D$31:$AK$31</c15:sqref>
                  </c15:fullRef>
                </c:ext>
              </c:extLst>
              <c:f>(FRANCE!$D$31,FRANCE!$I$31,FRANCE!$N$31:$AI$31)</c:f>
              <c:numCache>
                <c:formatCode>General</c:formatCode>
                <c:ptCount val="24"/>
                <c:pt idx="0">
                  <c:v>103.18319885491449</c:v>
                </c:pt>
                <c:pt idx="1">
                  <c:v>100.16103267397209</c:v>
                </c:pt>
                <c:pt idx="2">
                  <c:v>102.17745203614825</c:v>
                </c:pt>
                <c:pt idx="3">
                  <c:v>101.35552214505896</c:v>
                </c:pt>
                <c:pt idx="4">
                  <c:v>99.179942830644123</c:v>
                </c:pt>
                <c:pt idx="5">
                  <c:v>96.677168435103866</c:v>
                </c:pt>
                <c:pt idx="6">
                  <c:v>95.79838724103611</c:v>
                </c:pt>
                <c:pt idx="7">
                  <c:v>95.71303908522323</c:v>
                </c:pt>
                <c:pt idx="8">
                  <c:v>93.736472296798922</c:v>
                </c:pt>
                <c:pt idx="9">
                  <c:v>93.571442029660943</c:v>
                </c:pt>
                <c:pt idx="10">
                  <c:v>95.666803229146055</c:v>
                </c:pt>
                <c:pt idx="11">
                  <c:v>94.32344637959747</c:v>
                </c:pt>
                <c:pt idx="12">
                  <c:v>92.51512364964556</c:v>
                </c:pt>
                <c:pt idx="13">
                  <c:v>93.167809760993109</c:v>
                </c:pt>
                <c:pt idx="14">
                  <c:v>92.364518460363556</c:v>
                </c:pt>
                <c:pt idx="15">
                  <c:v>90.641090632606435</c:v>
                </c:pt>
                <c:pt idx="16">
                  <c:v>91.691914227151671</c:v>
                </c:pt>
                <c:pt idx="17">
                  <c:v>92.093223538565283</c:v>
                </c:pt>
                <c:pt idx="18">
                  <c:v>92.130547570917045</c:v>
                </c:pt>
                <c:pt idx="19">
                  <c:v>91.922153652835831</c:v>
                </c:pt>
                <c:pt idx="20">
                  <c:v>91.531189571504029</c:v>
                </c:pt>
                <c:pt idx="21">
                  <c:v>88.596439700273592</c:v>
                </c:pt>
                <c:pt idx="22">
                  <c:v>85.519516095003027</c:v>
                </c:pt>
                <c:pt idx="23">
                  <c:v>83.545242582602782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6E82-4282-BF76-E889ACD8BFB6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FRANCE!$D$29:$AK$29</c15:sqref>
                  </c15:fullRef>
                </c:ext>
              </c:extLst>
              <c:f>(FRANCE!$D$29,FRANCE!$I$29,FRANCE!$N$29:$AI$29)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FRANCE!$D$32:$AK$32</c15:sqref>
                  </c15:fullRef>
                </c:ext>
              </c:extLst>
              <c:f>(FRANCE!$D$32,FRANCE!$I$32,FRANCE!$N$32:$AI$32)</c:f>
              <c:numCache>
                <c:formatCode>General</c:formatCode>
                <c:ptCount val="24"/>
                <c:pt idx="0">
                  <c:v>111.91003375574756</c:v>
                </c:pt>
                <c:pt idx="1">
                  <c:v>104.81322296437953</c:v>
                </c:pt>
                <c:pt idx="2">
                  <c:v>101.18193068068203</c:v>
                </c:pt>
                <c:pt idx="3">
                  <c:v>99.668184663391315</c:v>
                </c:pt>
                <c:pt idx="4">
                  <c:v>97.364504984563808</c:v>
                </c:pt>
                <c:pt idx="5">
                  <c:v>94.729029209172339</c:v>
                </c:pt>
                <c:pt idx="6">
                  <c:v>93.005442770423159</c:v>
                </c:pt>
                <c:pt idx="7">
                  <c:v>91.593418370113142</c:v>
                </c:pt>
                <c:pt idx="8">
                  <c:v>88.14509224745396</c:v>
                </c:pt>
                <c:pt idx="9">
                  <c:v>86.131978749137232</c:v>
                </c:pt>
                <c:pt idx="10">
                  <c:v>85.000523910793646</c:v>
                </c:pt>
                <c:pt idx="11">
                  <c:v>82.360831404592915</c:v>
                </c:pt>
                <c:pt idx="12">
                  <c:v>80.235660344807599</c:v>
                </c:pt>
                <c:pt idx="13">
                  <c:v>78.961720288387468</c:v>
                </c:pt>
                <c:pt idx="14">
                  <c:v>77.822498431806622</c:v>
                </c:pt>
                <c:pt idx="15">
                  <c:v>76.442404144927281</c:v>
                </c:pt>
                <c:pt idx="16">
                  <c:v>74.843343042290272</c:v>
                </c:pt>
                <c:pt idx="17">
                  <c:v>74.411539952105912</c:v>
                </c:pt>
                <c:pt idx="18">
                  <c:v>73.0667773531802</c:v>
                </c:pt>
                <c:pt idx="19">
                  <c:v>72.124951602748112</c:v>
                </c:pt>
                <c:pt idx="20">
                  <c:v>70.408765308688459</c:v>
                </c:pt>
                <c:pt idx="21">
                  <c:v>67.492046020995289</c:v>
                </c:pt>
                <c:pt idx="22">
                  <c:v>62.828992400132933</c:v>
                </c:pt>
                <c:pt idx="23">
                  <c:v>62.38374006397995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6E82-4282-BF76-E889ACD8B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2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FRANCE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FRANCE!$D$3:$AK$3</c15:sqref>
                  </c15:fullRef>
                </c:ext>
              </c:extLst>
              <c:f>FRANCE!$D$3:$AI$3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FRANCE!$D$7:$AK$7</c15:sqref>
                  </c15:fullRef>
                </c:ext>
              </c:extLst>
              <c:f>FRANCE!$D$7:$AI$7</c:f>
              <c:numCache>
                <c:formatCode>General</c:formatCode>
                <c:ptCount val="32"/>
                <c:pt idx="0">
                  <c:v>664.2370015217391</c:v>
                </c:pt>
                <c:pt idx="1">
                  <c:v>677.73933560869568</c:v>
                </c:pt>
                <c:pt idx="2">
                  <c:v>673.17972521739136</c:v>
                </c:pt>
                <c:pt idx="3">
                  <c:v>638.93146891304343</c:v>
                </c:pt>
                <c:pt idx="4">
                  <c:v>614.63879978260866</c:v>
                </c:pt>
                <c:pt idx="5">
                  <c:v>603.1312197826087</c:v>
                </c:pt>
                <c:pt idx="6">
                  <c:v>595.39707469565224</c:v>
                </c:pt>
                <c:pt idx="7">
                  <c:v>575.02229430434784</c:v>
                </c:pt>
                <c:pt idx="8">
                  <c:v>582.37424669565223</c:v>
                </c:pt>
                <c:pt idx="9">
                  <c:v>570.79047200000002</c:v>
                </c:pt>
                <c:pt idx="10">
                  <c:v>552.65756304347826</c:v>
                </c:pt>
                <c:pt idx="11">
                  <c:v>540.57957617391298</c:v>
                </c:pt>
                <c:pt idx="12">
                  <c:v>527.18405417391307</c:v>
                </c:pt>
                <c:pt idx="13">
                  <c:v>511.93385265217393</c:v>
                </c:pt>
                <c:pt idx="14">
                  <c:v>497.87381760869562</c:v>
                </c:pt>
                <c:pt idx="15">
                  <c:v>482.93429526086953</c:v>
                </c:pt>
                <c:pt idx="16">
                  <c:v>455.98230239130436</c:v>
                </c:pt>
                <c:pt idx="17">
                  <c:v>434.91682804347829</c:v>
                </c:pt>
                <c:pt idx="18">
                  <c:v>411.28099386956518</c:v>
                </c:pt>
                <c:pt idx="19">
                  <c:v>389.73437452173914</c:v>
                </c:pt>
                <c:pt idx="20">
                  <c:v>376.30579639130434</c:v>
                </c:pt>
                <c:pt idx="21">
                  <c:v>358.89348234782608</c:v>
                </c:pt>
                <c:pt idx="22">
                  <c:v>350.79960086956521</c:v>
                </c:pt>
                <c:pt idx="23">
                  <c:v>345.03921200000002</c:v>
                </c:pt>
                <c:pt idx="24">
                  <c:v>321.93474295652175</c:v>
                </c:pt>
                <c:pt idx="25">
                  <c:v>315.06200691304349</c:v>
                </c:pt>
                <c:pt idx="26">
                  <c:v>300.19471957391301</c:v>
                </c:pt>
                <c:pt idx="27">
                  <c:v>291.04655671304346</c:v>
                </c:pt>
                <c:pt idx="28">
                  <c:v>274.43740194347828</c:v>
                </c:pt>
                <c:pt idx="29">
                  <c:v>258.44872285217389</c:v>
                </c:pt>
                <c:pt idx="30">
                  <c:v>224.18086152608694</c:v>
                </c:pt>
                <c:pt idx="31">
                  <c:v>229.9682343304348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5-425F-84E5-358B11633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FRANCE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FRANCE!$D$3:$AK$3</c15:sqref>
                  </c15:fullRef>
                </c:ext>
              </c:extLst>
              <c:f>FRANCE!$D$3:$AI$3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FRANCE!$D$8:$AK$8</c15:sqref>
                  </c15:fullRef>
                </c:ext>
              </c:extLst>
              <c:f>FRANCE!$D$8:$AI$8</c:f>
              <c:numCache>
                <c:formatCode>General</c:formatCode>
                <c:ptCount val="32"/>
                <c:pt idx="0">
                  <c:v>556.26150431764711</c:v>
                </c:pt>
                <c:pt idx="1">
                  <c:v>553.67833565882347</c:v>
                </c:pt>
                <c:pt idx="2">
                  <c:v>548.39086070588235</c:v>
                </c:pt>
                <c:pt idx="3">
                  <c:v>542.19808695294114</c:v>
                </c:pt>
                <c:pt idx="4">
                  <c:v>535.33262431764706</c:v>
                </c:pt>
                <c:pt idx="5">
                  <c:v>539.96898068235294</c:v>
                </c:pt>
                <c:pt idx="6">
                  <c:v>544.22520723529408</c:v>
                </c:pt>
                <c:pt idx="7">
                  <c:v>541.14476648235291</c:v>
                </c:pt>
                <c:pt idx="8">
                  <c:v>540.17309079999995</c:v>
                </c:pt>
                <c:pt idx="9">
                  <c:v>539.27275376470584</c:v>
                </c:pt>
                <c:pt idx="10">
                  <c:v>550.83951464705876</c:v>
                </c:pt>
                <c:pt idx="11">
                  <c:v>546.40848359999995</c:v>
                </c:pt>
                <c:pt idx="12">
                  <c:v>534.67991697647062</c:v>
                </c:pt>
                <c:pt idx="13">
                  <c:v>521.18743888235304</c:v>
                </c:pt>
                <c:pt idx="14">
                  <c:v>516.44992197647048</c:v>
                </c:pt>
                <c:pt idx="15">
                  <c:v>515.98980934117651</c:v>
                </c:pt>
                <c:pt idx="16">
                  <c:v>505.33412094117642</c:v>
                </c:pt>
                <c:pt idx="17">
                  <c:v>504.44444136470594</c:v>
                </c:pt>
                <c:pt idx="18">
                  <c:v>515.74055144705881</c:v>
                </c:pt>
                <c:pt idx="19">
                  <c:v>508.49850322352938</c:v>
                </c:pt>
                <c:pt idx="20">
                  <c:v>498.74981997647058</c:v>
                </c:pt>
                <c:pt idx="21">
                  <c:v>502.26845636470586</c:v>
                </c:pt>
                <c:pt idx="22">
                  <c:v>497.93790611764706</c:v>
                </c:pt>
                <c:pt idx="23">
                  <c:v>488.64689201176469</c:v>
                </c:pt>
                <c:pt idx="24">
                  <c:v>494.31189096470587</c:v>
                </c:pt>
                <c:pt idx="25">
                  <c:v>496.47535288235292</c:v>
                </c:pt>
                <c:pt idx="26">
                  <c:v>496.67656705882354</c:v>
                </c:pt>
                <c:pt idx="27">
                  <c:v>495.55311367058823</c:v>
                </c:pt>
                <c:pt idx="28">
                  <c:v>493.44542297647058</c:v>
                </c:pt>
                <c:pt idx="29">
                  <c:v>477.62416141176476</c:v>
                </c:pt>
                <c:pt idx="30">
                  <c:v>461.03644003529416</c:v>
                </c:pt>
                <c:pt idx="31">
                  <c:v>450.3931147058824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4-448A-B4B0-5A589DA8A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GERMANY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GERMANY!$D$3:$AK$3</c15:sqref>
                  </c15:fullRef>
                </c:ext>
              </c:extLst>
              <c:f>(GERMANY!$D$3,GERMANY!$I$3,GERMANY!$N$3:$AI$3)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GERMANY!$D$7:$AK$7</c15:sqref>
                  </c15:fullRef>
                </c:ext>
              </c:extLst>
              <c:f>(GERMANY!$D$7,GERMANY!$I$7,GERMANY!$N$7:$AI$7)</c:f>
              <c:numCache>
                <c:formatCode>General</c:formatCode>
                <c:ptCount val="24"/>
                <c:pt idx="0">
                  <c:v>865.34604404347829</c:v>
                </c:pt>
                <c:pt idx="1">
                  <c:v>660.0834593043478</c:v>
                </c:pt>
                <c:pt idx="2">
                  <c:v>567.88760121739131</c:v>
                </c:pt>
                <c:pt idx="3">
                  <c:v>550.87208308695654</c:v>
                </c:pt>
                <c:pt idx="4">
                  <c:v>532.70257721739131</c:v>
                </c:pt>
                <c:pt idx="5">
                  <c:v>519.79545647826092</c:v>
                </c:pt>
                <c:pt idx="6">
                  <c:v>506.37188121739126</c:v>
                </c:pt>
                <c:pt idx="7">
                  <c:v>491.93730265217391</c:v>
                </c:pt>
                <c:pt idx="8">
                  <c:v>496.40659539130439</c:v>
                </c:pt>
                <c:pt idx="9">
                  <c:v>482.45383960869566</c:v>
                </c:pt>
                <c:pt idx="10">
                  <c:v>465.58209082608698</c:v>
                </c:pt>
                <c:pt idx="11">
                  <c:v>437.92132086956519</c:v>
                </c:pt>
                <c:pt idx="12">
                  <c:v>443.92373078260869</c:v>
                </c:pt>
                <c:pt idx="13">
                  <c:v>437.74428660869569</c:v>
                </c:pt>
                <c:pt idx="14">
                  <c:v>436.31369539130435</c:v>
                </c:pt>
                <c:pt idx="15">
                  <c:v>437.2315643043479</c:v>
                </c:pt>
                <c:pt idx="16">
                  <c:v>424.14643234782608</c:v>
                </c:pt>
                <c:pt idx="17">
                  <c:v>416.48497708695646</c:v>
                </c:pt>
                <c:pt idx="18">
                  <c:v>406.10471665217386</c:v>
                </c:pt>
                <c:pt idx="19">
                  <c:v>389.12568891304346</c:v>
                </c:pt>
                <c:pt idx="20">
                  <c:v>362.56295326086951</c:v>
                </c:pt>
                <c:pt idx="21">
                  <c:v>336.97381230434786</c:v>
                </c:pt>
                <c:pt idx="22">
                  <c:v>296.93574829130432</c:v>
                </c:pt>
                <c:pt idx="23">
                  <c:v>294.84616779130431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7-4CE6-A92D-BBBEDC89E86B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GERMANY!$D$3:$AK$3</c15:sqref>
                  </c15:fullRef>
                </c:ext>
              </c:extLst>
              <c:f>(GERMANY!$D$3,GERMANY!$I$3,GERMANY!$N$3:$AI$3)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GERMANY!$D$8:$AK$8</c15:sqref>
                  </c15:fullRef>
                </c:ext>
              </c:extLst>
              <c:f>(GERMANY!$D$8,GERMANY!$I$8,GERMANY!$N$8:$AI$8)</c:f>
              <c:numCache>
                <c:formatCode>General</c:formatCode>
                <c:ptCount val="24"/>
                <c:pt idx="0">
                  <c:v>597.48636154117651</c:v>
                </c:pt>
                <c:pt idx="1">
                  <c:v>510.71462820000005</c:v>
                </c:pt>
                <c:pt idx="2">
                  <c:v>521.28586637647049</c:v>
                </c:pt>
                <c:pt idx="3">
                  <c:v>524.81791863529406</c:v>
                </c:pt>
                <c:pt idx="4">
                  <c:v>514.77203828235292</c:v>
                </c:pt>
                <c:pt idx="5">
                  <c:v>512.13489468235298</c:v>
                </c:pt>
                <c:pt idx="6">
                  <c:v>498.33829549411763</c:v>
                </c:pt>
                <c:pt idx="7">
                  <c:v>503.95400143529406</c:v>
                </c:pt>
                <c:pt idx="8">
                  <c:v>499.65411003529408</c:v>
                </c:pt>
                <c:pt idx="9">
                  <c:v>506.54166351764712</c:v>
                </c:pt>
                <c:pt idx="10">
                  <c:v>508.94430374117655</c:v>
                </c:pt>
                <c:pt idx="11">
                  <c:v>511.97540684705876</c:v>
                </c:pt>
                <c:pt idx="12">
                  <c:v>515.0652394588235</c:v>
                </c:pt>
                <c:pt idx="13">
                  <c:v>517.30196041176475</c:v>
                </c:pt>
                <c:pt idx="14">
                  <c:v>521.6756010117648</c:v>
                </c:pt>
                <c:pt idx="15">
                  <c:v>526.66534002352944</c:v>
                </c:pt>
                <c:pt idx="16">
                  <c:v>532.76720518823538</c:v>
                </c:pt>
                <c:pt idx="17">
                  <c:v>530.12413744705884</c:v>
                </c:pt>
                <c:pt idx="18">
                  <c:v>524.73973835294123</c:v>
                </c:pt>
                <c:pt idx="19">
                  <c:v>510.14337961176471</c:v>
                </c:pt>
                <c:pt idx="20">
                  <c:v>487.04972894117645</c:v>
                </c:pt>
                <c:pt idx="21">
                  <c:v>469.78112374117654</c:v>
                </c:pt>
                <c:pt idx="22">
                  <c:v>436.28742639999996</c:v>
                </c:pt>
                <c:pt idx="23">
                  <c:v>424.75136035294116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7-4CE6-A92D-BBBEDC89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GERMANY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GERMANY!$D$29:$AK$29</c15:sqref>
                  </c15:fullRef>
                </c:ext>
              </c:extLst>
              <c:f>(GERMANY!$D$29,GERMANY!$I$29,GERMANY!$N$29:$AI$29)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GERMANY!$D$30:$AK$30</c15:sqref>
                  </c15:fullRef>
                </c:ext>
              </c:extLst>
              <c:f>(GERMANY!$D$30,GERMANY!$I$30,GERMANY!$N$30:$AI$30)</c:f>
              <c:numCache>
                <c:formatCode>General</c:formatCode>
                <c:ptCount val="24"/>
                <c:pt idx="0">
                  <c:v>152.29236870568553</c:v>
                </c:pt>
                <c:pt idx="1">
                  <c:v>116.16817832919025</c:v>
                </c:pt>
                <c:pt idx="2">
                  <c:v>99.942616648330031</c:v>
                </c:pt>
                <c:pt idx="3">
                  <c:v>96.948053284141068</c:v>
                </c:pt>
                <c:pt idx="4">
                  <c:v>93.750399459830149</c:v>
                </c:pt>
                <c:pt idx="5">
                  <c:v>91.478873514732413</c:v>
                </c:pt>
                <c:pt idx="6">
                  <c:v>89.116456667681845</c:v>
                </c:pt>
                <c:pt idx="7">
                  <c:v>86.576113210752823</c:v>
                </c:pt>
                <c:pt idx="8">
                  <c:v>87.362664651493105</c:v>
                </c:pt>
                <c:pt idx="9">
                  <c:v>84.907117252008291</c:v>
                </c:pt>
                <c:pt idx="10">
                  <c:v>81.937855875016723</c:v>
                </c:pt>
                <c:pt idx="11">
                  <c:v>77.069833185252051</c:v>
                </c:pt>
                <c:pt idx="12">
                  <c:v>78.126198127221954</c:v>
                </c:pt>
                <c:pt idx="13">
                  <c:v>77.038676901456142</c:v>
                </c:pt>
                <c:pt idx="14">
                  <c:v>76.78690695734447</c:v>
                </c:pt>
                <c:pt idx="15">
                  <c:v>76.948442832952736</c:v>
                </c:pt>
                <c:pt idx="16">
                  <c:v>74.645588669347134</c:v>
                </c:pt>
                <c:pt idx="17">
                  <c:v>73.297248109588537</c:v>
                </c:pt>
                <c:pt idx="18">
                  <c:v>71.470424655230062</c:v>
                </c:pt>
                <c:pt idx="19">
                  <c:v>68.482283240000115</c:v>
                </c:pt>
                <c:pt idx="20">
                  <c:v>63.807503757713285</c:v>
                </c:pt>
                <c:pt idx="21">
                  <c:v>59.304067339141582</c:v>
                </c:pt>
                <c:pt idx="22">
                  <c:v>52.257762974653254</c:v>
                </c:pt>
                <c:pt idx="23">
                  <c:v>51.890017416518809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0786-4ABC-B618-B2122ECB7AC6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GERMANY!$D$29:$AK$29</c15:sqref>
                  </c15:fullRef>
                </c:ext>
              </c:extLst>
              <c:f>(GERMANY!$D$29,GERMANY!$I$29,GERMANY!$N$29:$AI$29)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GERMANY!$D$31:$AK$31</c15:sqref>
                  </c15:fullRef>
                </c:ext>
              </c:extLst>
              <c:f>(GERMANY!$D$31,GERMANY!$I$31,GERMANY!$N$31:$AI$31)</c:f>
              <c:numCache>
                <c:formatCode>General</c:formatCode>
                <c:ptCount val="24"/>
                <c:pt idx="0">
                  <c:v>115.45690657722984</c:v>
                </c:pt>
                <c:pt idx="1">
                  <c:v>98.689334035365079</c:v>
                </c:pt>
                <c:pt idx="2">
                  <c:v>100.73209607498411</c:v>
                </c:pt>
                <c:pt idx="3">
                  <c:v>101.41462182606735</c:v>
                </c:pt>
                <c:pt idx="4">
                  <c:v>99.473378738269062</c:v>
                </c:pt>
                <c:pt idx="5">
                  <c:v>98.963783102528424</c:v>
                </c:pt>
                <c:pt idx="6">
                  <c:v>96.297759631380458</c:v>
                </c:pt>
                <c:pt idx="7">
                  <c:v>97.38292588445303</c:v>
                </c:pt>
                <c:pt idx="8">
                  <c:v>96.552024642822246</c:v>
                </c:pt>
                <c:pt idx="9">
                  <c:v>97.882959824181853</c:v>
                </c:pt>
                <c:pt idx="10">
                  <c:v>98.347240560416893</c:v>
                </c:pt>
                <c:pt idx="11">
                  <c:v>98.932964035709446</c:v>
                </c:pt>
                <c:pt idx="12">
                  <c:v>99.530036267242224</c:v>
                </c:pt>
                <c:pt idx="13">
                  <c:v>99.962255140719023</c:v>
                </c:pt>
                <c:pt idx="14">
                  <c:v>100.80740751014558</c:v>
                </c:pt>
                <c:pt idx="15">
                  <c:v>101.77161333643434</c:v>
                </c:pt>
                <c:pt idx="16">
                  <c:v>102.9507238929516</c:v>
                </c:pt>
                <c:pt idx="17">
                  <c:v>102.43998348963402</c:v>
                </c:pt>
                <c:pt idx="18">
                  <c:v>101.39951444598837</c:v>
                </c:pt>
                <c:pt idx="19">
                  <c:v>98.578947256470016</c:v>
                </c:pt>
                <c:pt idx="20">
                  <c:v>94.116382686588139</c:v>
                </c:pt>
                <c:pt idx="21">
                  <c:v>90.779436664669518</c:v>
                </c:pt>
                <c:pt idx="22">
                  <c:v>84.307190712692702</c:v>
                </c:pt>
                <c:pt idx="23">
                  <c:v>82.077987528157379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0786-4ABC-B618-B2122ECB7AC6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GERMANY!$D$29:$AK$29</c15:sqref>
                  </c15:fullRef>
                </c:ext>
              </c:extLst>
              <c:f>(GERMANY!$D$29,GERMANY!$I$29,GERMANY!$N$29:$AI$29)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GERMANY!$D$32:$AK$32</c15:sqref>
                  </c15:fullRef>
                </c:ext>
              </c:extLst>
              <c:f>(GERMANY!$D$32,GERMANY!$I$32,GERMANY!$N$32:$AI$32)</c:f>
              <c:numCache>
                <c:formatCode>General</c:formatCode>
                <c:ptCount val="24"/>
                <c:pt idx="0">
                  <c:v>134.73497759100786</c:v>
                </c:pt>
                <c:pt idx="1">
                  <c:v>107.83699723991676</c:v>
                </c:pt>
                <c:pt idx="2">
                  <c:v>100.31891704663693</c:v>
                </c:pt>
                <c:pt idx="3">
                  <c:v>99.077015059009995</c:v>
                </c:pt>
                <c:pt idx="4">
                  <c:v>96.478221502142063</c:v>
                </c:pt>
                <c:pt idx="5">
                  <c:v>95.046508546231451</c:v>
                </c:pt>
                <c:pt idx="6">
                  <c:v>92.539379513252655</c:v>
                </c:pt>
                <c:pt idx="7">
                  <c:v>91.727112434097265</c:v>
                </c:pt>
                <c:pt idx="8">
                  <c:v>91.742715236950488</c:v>
                </c:pt>
                <c:pt idx="9">
                  <c:v>91.091970920672892</c:v>
                </c:pt>
                <c:pt idx="10">
                  <c:v>89.759285775042528</c:v>
                </c:pt>
                <c:pt idx="11">
                  <c:v>87.490756859135303</c:v>
                </c:pt>
                <c:pt idx="12">
                  <c:v>88.328202822292269</c:v>
                </c:pt>
                <c:pt idx="13">
                  <c:v>87.965056146844603</c:v>
                </c:pt>
                <c:pt idx="14">
                  <c:v>88.23612731747302</c:v>
                </c:pt>
                <c:pt idx="15">
                  <c:v>88.780250771620416</c:v>
                </c:pt>
                <c:pt idx="16">
                  <c:v>88.137053170093907</c:v>
                </c:pt>
                <c:pt idx="17">
                  <c:v>87.187949451536468</c:v>
                </c:pt>
                <c:pt idx="18">
                  <c:v>85.735936876311001</c:v>
                </c:pt>
                <c:pt idx="19">
                  <c:v>82.827668660751996</c:v>
                </c:pt>
                <c:pt idx="20">
                  <c:v>78.254040080399477</c:v>
                </c:pt>
                <c:pt idx="21">
                  <c:v>74.306603965397528</c:v>
                </c:pt>
                <c:pt idx="22">
                  <c:v>67.53392092907356</c:v>
                </c:pt>
                <c:pt idx="23">
                  <c:v>66.278923312687539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0786-4ABC-B618-B2122ECB7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GERMANY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GERMANY!$D$3:$AK$3</c15:sqref>
                  </c15:fullRef>
                </c:ext>
              </c:extLst>
              <c:f>GERMANY!$D$3:$AI$3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GERMANY!$D$7:$AK$7</c15:sqref>
                  </c15:fullRef>
                </c:ext>
              </c:extLst>
              <c:f>GERMANY!$D$7:$AI$7</c:f>
              <c:numCache>
                <c:formatCode>General</c:formatCode>
                <c:ptCount val="32"/>
                <c:pt idx="0">
                  <c:v>865.34604404347829</c:v>
                </c:pt>
                <c:pt idx="1">
                  <c:v>796.20622808695646</c:v>
                </c:pt>
                <c:pt idx="2">
                  <c:v>750.42494830434794</c:v>
                </c:pt>
                <c:pt idx="3">
                  <c:v>718.48736704347823</c:v>
                </c:pt>
                <c:pt idx="4">
                  <c:v>678.4053667391305</c:v>
                </c:pt>
                <c:pt idx="5">
                  <c:v>660.0834593043478</c:v>
                </c:pt>
                <c:pt idx="6">
                  <c:v>634.66274260869568</c:v>
                </c:pt>
                <c:pt idx="7">
                  <c:v>611.78473695652178</c:v>
                </c:pt>
                <c:pt idx="8">
                  <c:v>602.77013269565214</c:v>
                </c:pt>
                <c:pt idx="9">
                  <c:v>591.68304117391313</c:v>
                </c:pt>
                <c:pt idx="10">
                  <c:v>567.88760121739131</c:v>
                </c:pt>
                <c:pt idx="11">
                  <c:v>550.87208308695654</c:v>
                </c:pt>
                <c:pt idx="12">
                  <c:v>532.70257721739131</c:v>
                </c:pt>
                <c:pt idx="13">
                  <c:v>519.79545647826092</c:v>
                </c:pt>
                <c:pt idx="14">
                  <c:v>506.37188121739126</c:v>
                </c:pt>
                <c:pt idx="15">
                  <c:v>491.93730265217391</c:v>
                </c:pt>
                <c:pt idx="16">
                  <c:v>496.40659539130439</c:v>
                </c:pt>
                <c:pt idx="17">
                  <c:v>482.45383960869566</c:v>
                </c:pt>
                <c:pt idx="18">
                  <c:v>465.58209082608698</c:v>
                </c:pt>
                <c:pt idx="19">
                  <c:v>437.92132086956519</c:v>
                </c:pt>
                <c:pt idx="20">
                  <c:v>443.92373078260869</c:v>
                </c:pt>
                <c:pt idx="21">
                  <c:v>437.74428660869569</c:v>
                </c:pt>
                <c:pt idx="22">
                  <c:v>436.31369539130435</c:v>
                </c:pt>
                <c:pt idx="23">
                  <c:v>437.2315643043479</c:v>
                </c:pt>
                <c:pt idx="24">
                  <c:v>424.14643234782608</c:v>
                </c:pt>
                <c:pt idx="25">
                  <c:v>416.48497708695646</c:v>
                </c:pt>
                <c:pt idx="26">
                  <c:v>406.10471665217386</c:v>
                </c:pt>
                <c:pt idx="27">
                  <c:v>389.12568891304346</c:v>
                </c:pt>
                <c:pt idx="28">
                  <c:v>362.56295326086951</c:v>
                </c:pt>
                <c:pt idx="29">
                  <c:v>336.97381230434786</c:v>
                </c:pt>
                <c:pt idx="30">
                  <c:v>296.93574829130432</c:v>
                </c:pt>
                <c:pt idx="31">
                  <c:v>294.84616779130431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5-44B8-8560-70931E438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/>
              <a:t>BELGIUM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BELGIUM!$D$29:$AK$29</c15:sqref>
                  </c15:fullRef>
                </c:ext>
              </c:extLst>
              <c:f>(BELGIUM!$D$29,BELGIUM!$I$29,BELGIUM!$N$29:$AI$29)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BELGIUM!$D$30:$AK$30</c15:sqref>
                  </c15:fullRef>
                </c:ext>
              </c:extLst>
              <c:f>(BELGIUM!$D$30,BELGIUM!$I$30,BELGIUM!$N$30:$AI$30)</c:f>
              <c:numCache>
                <c:formatCode>General</c:formatCode>
                <c:ptCount val="24"/>
                <c:pt idx="0">
                  <c:v>118.34066070940412</c:v>
                </c:pt>
                <c:pt idx="1">
                  <c:v>114.78489178579008</c:v>
                </c:pt>
                <c:pt idx="2">
                  <c:v>100.46733743150988</c:v>
                </c:pt>
                <c:pt idx="3">
                  <c:v>97.353981449702687</c:v>
                </c:pt>
                <c:pt idx="4">
                  <c:v>94.575017468458327</c:v>
                </c:pt>
                <c:pt idx="5">
                  <c:v>93.64178244876345</c:v>
                </c:pt>
                <c:pt idx="6">
                  <c:v>96.717818312371364</c:v>
                </c:pt>
                <c:pt idx="7">
                  <c:v>92.104280303474511</c:v>
                </c:pt>
                <c:pt idx="8">
                  <c:v>88.364990128484251</c:v>
                </c:pt>
                <c:pt idx="9">
                  <c:v>85.69033424917599</c:v>
                </c:pt>
                <c:pt idx="10">
                  <c:v>78.298152398524977</c:v>
                </c:pt>
                <c:pt idx="11">
                  <c:v>69.746087078132931</c:v>
                </c:pt>
                <c:pt idx="12">
                  <c:v>69.979460978697574</c:v>
                </c:pt>
                <c:pt idx="13">
                  <c:v>64.991359850321459</c:v>
                </c:pt>
                <c:pt idx="14">
                  <c:v>61.661641678454409</c:v>
                </c:pt>
                <c:pt idx="15">
                  <c:v>58.991395476905112</c:v>
                </c:pt>
                <c:pt idx="16">
                  <c:v>56.123708623394677</c:v>
                </c:pt>
                <c:pt idx="17">
                  <c:v>56.232417298667755</c:v>
                </c:pt>
                <c:pt idx="18">
                  <c:v>52.894936080326914</c:v>
                </c:pt>
                <c:pt idx="19">
                  <c:v>49.720807577602898</c:v>
                </c:pt>
                <c:pt idx="20">
                  <c:v>47.689094352404176</c:v>
                </c:pt>
                <c:pt idx="21">
                  <c:v>44.413407563316063</c:v>
                </c:pt>
                <c:pt idx="22">
                  <c:v>39.005662083726428</c:v>
                </c:pt>
                <c:pt idx="23">
                  <c:v>39.808535871607177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1A21-4347-B0D4-28005C3AF664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BELGIUM!$D$29:$AK$29</c15:sqref>
                  </c15:fullRef>
                </c:ext>
              </c:extLst>
              <c:f>(BELGIUM!$D$29,BELGIUM!$I$29,BELGIUM!$N$29:$AI$29)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BELGIUM!$D$31:$AK$31</c15:sqref>
                  </c15:fullRef>
                </c:ext>
              </c:extLst>
              <c:f>(BELGIUM!$D$31,BELGIUM!$I$31,BELGIUM!$N$31:$AI$31)</c:f>
              <c:numCache>
                <c:formatCode>General</c:formatCode>
                <c:ptCount val="24"/>
                <c:pt idx="0">
                  <c:v>111.24655505813591</c:v>
                </c:pt>
                <c:pt idx="1">
                  <c:v>111.7533908317706</c:v>
                </c:pt>
                <c:pt idx="2">
                  <c:v>100.52408498752489</c:v>
                </c:pt>
                <c:pt idx="3">
                  <c:v>98.095874665020304</c:v>
                </c:pt>
                <c:pt idx="4">
                  <c:v>95.277357301485907</c:v>
                </c:pt>
                <c:pt idx="5">
                  <c:v>91.055261072409621</c:v>
                </c:pt>
                <c:pt idx="6">
                  <c:v>85.812319378339865</c:v>
                </c:pt>
                <c:pt idx="7">
                  <c:v>84.198507075641501</c:v>
                </c:pt>
                <c:pt idx="8">
                  <c:v>83.631176653859768</c:v>
                </c:pt>
                <c:pt idx="9">
                  <c:v>80.694307706305878</c:v>
                </c:pt>
                <c:pt idx="10">
                  <c:v>78.300704950479215</c:v>
                </c:pt>
                <c:pt idx="11">
                  <c:v>78.32773363271501</c:v>
                </c:pt>
                <c:pt idx="12">
                  <c:v>78.799682675256392</c:v>
                </c:pt>
                <c:pt idx="13">
                  <c:v>77.69211855880414</c:v>
                </c:pt>
                <c:pt idx="14">
                  <c:v>77.608737050035359</c:v>
                </c:pt>
                <c:pt idx="15">
                  <c:v>76.800605436751852</c:v>
                </c:pt>
                <c:pt idx="16">
                  <c:v>75.116446223125067</c:v>
                </c:pt>
                <c:pt idx="17">
                  <c:v>75.728840774901386</c:v>
                </c:pt>
                <c:pt idx="18">
                  <c:v>75.941037616393189</c:v>
                </c:pt>
                <c:pt idx="19">
                  <c:v>74.079988431753179</c:v>
                </c:pt>
                <c:pt idx="20">
                  <c:v>73.523925371924918</c:v>
                </c:pt>
                <c:pt idx="21">
                  <c:v>72.139662008134664</c:v>
                </c:pt>
                <c:pt idx="22">
                  <c:v>71.77832651043326</c:v>
                </c:pt>
                <c:pt idx="23">
                  <c:v>71.235908489795818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1A21-4347-B0D4-28005C3AF664}"/>
            </c:ext>
          </c:extLst>
        </c:ser>
        <c:ser>
          <c:idx val="2"/>
          <c:order val="2"/>
          <c:spPr>
            <a:ln w="38100" cap="rnd" cmpd="sng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BELGIUM!$D$29:$AK$29</c15:sqref>
                  </c15:fullRef>
                </c:ext>
              </c:extLst>
              <c:f>(BELGIUM!$D$29,BELGIUM!$I$29,BELGIUM!$N$29:$AI$29)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BELGIUM!$D$32:$AK$32</c15:sqref>
                  </c15:fullRef>
                </c:ext>
              </c:extLst>
              <c:f>(BELGIUM!$D$32,BELGIUM!$I$32,BELGIUM!$N$32:$AI$32)</c:f>
              <c:numCache>
                <c:formatCode>General</c:formatCode>
                <c:ptCount val="24"/>
                <c:pt idx="0">
                  <c:v>115.37484137854176</c:v>
                </c:pt>
                <c:pt idx="1">
                  <c:v>113.5175179161394</c:v>
                </c:pt>
                <c:pt idx="2">
                  <c:v>100.49106177491296</c:v>
                </c:pt>
                <c:pt idx="3">
                  <c:v>97.664143342912041</c:v>
                </c:pt>
                <c:pt idx="4">
                  <c:v>94.868643353950375</c:v>
                </c:pt>
                <c:pt idx="5">
                  <c:v>92.560440349452108</c:v>
                </c:pt>
                <c:pt idx="6">
                  <c:v>92.158577001175587</c:v>
                </c:pt>
                <c:pt idx="7">
                  <c:v>88.79912864417696</c:v>
                </c:pt>
                <c:pt idx="8">
                  <c:v>86.385933683331331</c:v>
                </c:pt>
                <c:pt idx="9">
                  <c:v>83.60165488256736</c:v>
                </c:pt>
                <c:pt idx="10">
                  <c:v>78.299219539092235</c:v>
                </c:pt>
                <c:pt idx="11">
                  <c:v>73.333799820705053</c:v>
                </c:pt>
                <c:pt idx="12">
                  <c:v>73.666914379602204</c:v>
                </c:pt>
                <c:pt idx="13">
                  <c:v>70.30114201962175</c:v>
                </c:pt>
                <c:pt idx="14">
                  <c:v>68.328613675930271</c:v>
                </c:pt>
                <c:pt idx="15">
                  <c:v>66.436858198038607</c:v>
                </c:pt>
                <c:pt idx="16">
                  <c:v>64.063966506248008</c:v>
                </c:pt>
                <c:pt idx="17">
                  <c:v>64.383250183170318</c:v>
                </c:pt>
                <c:pt idx="18">
                  <c:v>62.529776156956316</c:v>
                </c:pt>
                <c:pt idx="19">
                  <c:v>59.904604241005543</c:v>
                </c:pt>
                <c:pt idx="20">
                  <c:v>58.48981328919637</c:v>
                </c:pt>
                <c:pt idx="21">
                  <c:v>56.004870313825144</c:v>
                </c:pt>
                <c:pt idx="22">
                  <c:v>52.706867909892296</c:v>
                </c:pt>
                <c:pt idx="23">
                  <c:v>52.947318096055085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1A21-4347-B0D4-28005C3A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GERMANY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GERMANY!$D$3:$AK$3</c15:sqref>
                  </c15:fullRef>
                </c:ext>
              </c:extLst>
              <c:f>GERMANY!$D$3:$AI$3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GERMANY!$D$8:$AK$8</c15:sqref>
                  </c15:fullRef>
                </c:ext>
              </c:extLst>
              <c:f>GERMANY!$D$8:$AI$8</c:f>
              <c:numCache>
                <c:formatCode>General</c:formatCode>
                <c:ptCount val="32"/>
                <c:pt idx="0">
                  <c:v>597.48636154117651</c:v>
                </c:pt>
                <c:pt idx="1">
                  <c:v>534.62020796470586</c:v>
                </c:pt>
                <c:pt idx="2">
                  <c:v>533.2716784705882</c:v>
                </c:pt>
                <c:pt idx="3">
                  <c:v>527.85988063529408</c:v>
                </c:pt>
                <c:pt idx="4">
                  <c:v>510.35599448235297</c:v>
                </c:pt>
                <c:pt idx="5">
                  <c:v>510.71462820000005</c:v>
                </c:pt>
                <c:pt idx="6">
                  <c:v>518.44628302352942</c:v>
                </c:pt>
                <c:pt idx="7">
                  <c:v>512.33472450588226</c:v>
                </c:pt>
                <c:pt idx="8">
                  <c:v>519.28162349411764</c:v>
                </c:pt>
                <c:pt idx="9">
                  <c:v>517.85395727058824</c:v>
                </c:pt>
                <c:pt idx="10">
                  <c:v>521.28586637647049</c:v>
                </c:pt>
                <c:pt idx="11">
                  <c:v>524.81791863529406</c:v>
                </c:pt>
                <c:pt idx="12">
                  <c:v>514.77203828235292</c:v>
                </c:pt>
                <c:pt idx="13">
                  <c:v>512.13489468235298</c:v>
                </c:pt>
                <c:pt idx="14">
                  <c:v>498.33829549411763</c:v>
                </c:pt>
                <c:pt idx="15">
                  <c:v>503.95400143529406</c:v>
                </c:pt>
                <c:pt idx="16">
                  <c:v>499.65411003529408</c:v>
                </c:pt>
                <c:pt idx="17">
                  <c:v>506.54166351764712</c:v>
                </c:pt>
                <c:pt idx="18">
                  <c:v>508.94430374117655</c:v>
                </c:pt>
                <c:pt idx="19">
                  <c:v>511.97540684705876</c:v>
                </c:pt>
                <c:pt idx="20">
                  <c:v>515.0652394588235</c:v>
                </c:pt>
                <c:pt idx="21">
                  <c:v>517.30196041176475</c:v>
                </c:pt>
                <c:pt idx="22">
                  <c:v>521.6756010117648</c:v>
                </c:pt>
                <c:pt idx="23">
                  <c:v>526.66534002352944</c:v>
                </c:pt>
                <c:pt idx="24">
                  <c:v>532.76720518823538</c:v>
                </c:pt>
                <c:pt idx="25">
                  <c:v>530.12413744705884</c:v>
                </c:pt>
                <c:pt idx="26">
                  <c:v>524.73973835294123</c:v>
                </c:pt>
                <c:pt idx="27">
                  <c:v>510.14337961176471</c:v>
                </c:pt>
                <c:pt idx="28">
                  <c:v>487.04972894117645</c:v>
                </c:pt>
                <c:pt idx="29">
                  <c:v>469.78112374117654</c:v>
                </c:pt>
                <c:pt idx="30">
                  <c:v>436.28742639999996</c:v>
                </c:pt>
                <c:pt idx="31">
                  <c:v>424.75136035294116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1-4711-B635-D3C408A66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ICELAND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ICELAND!$D$3:$AK$3</c15:sqref>
                  </c15:fullRef>
                </c:ext>
              </c:extLst>
              <c:f>(ICELAND!$D$3,ICELAND!$I$3,ICELAND!$N$3:$AI$3)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ICELAND!$D$7:$AK$7</c15:sqref>
                  </c15:fullRef>
                </c:ext>
              </c:extLst>
              <c:f>(ICELAND!$D$7,ICELAND!$I$7,ICELAND!$N$7:$AI$7)</c:f>
              <c:numCache>
                <c:formatCode>General</c:formatCode>
                <c:ptCount val="24"/>
                <c:pt idx="0">
                  <c:v>8.7820445908695657</c:v>
                </c:pt>
                <c:pt idx="1">
                  <c:v>9.8077404904347834</c:v>
                </c:pt>
                <c:pt idx="2">
                  <c:v>9.3778853882608697</c:v>
                </c:pt>
                <c:pt idx="3">
                  <c:v>8.3840573052173912</c:v>
                </c:pt>
                <c:pt idx="4">
                  <c:v>9.0029165526086956</c:v>
                </c:pt>
                <c:pt idx="5">
                  <c:v>8.8432993782608698</c:v>
                </c:pt>
                <c:pt idx="6">
                  <c:v>9.1312579978260882</c:v>
                </c:pt>
                <c:pt idx="7">
                  <c:v>8.1301173647826097</c:v>
                </c:pt>
                <c:pt idx="8">
                  <c:v>7.99910692</c:v>
                </c:pt>
                <c:pt idx="9">
                  <c:v>8.6652706395652164</c:v>
                </c:pt>
                <c:pt idx="10">
                  <c:v>7.9998026652173904</c:v>
                </c:pt>
                <c:pt idx="11">
                  <c:v>7.9368572499999992</c:v>
                </c:pt>
                <c:pt idx="12">
                  <c:v>7.4333609791304349</c:v>
                </c:pt>
                <c:pt idx="13">
                  <c:v>6.7346092008695653</c:v>
                </c:pt>
                <c:pt idx="14">
                  <c:v>6.6990633865217397</c:v>
                </c:pt>
                <c:pt idx="15">
                  <c:v>6.4704764752173904</c:v>
                </c:pt>
                <c:pt idx="16">
                  <c:v>6.4484989799999992</c:v>
                </c:pt>
                <c:pt idx="17">
                  <c:v>6.7120199665217397</c:v>
                </c:pt>
                <c:pt idx="18">
                  <c:v>6.1165873056521738</c:v>
                </c:pt>
                <c:pt idx="19">
                  <c:v>6.2193595921739133</c:v>
                </c:pt>
                <c:pt idx="20">
                  <c:v>6.328239676956521</c:v>
                </c:pt>
                <c:pt idx="21">
                  <c:v>5.9556199134782606</c:v>
                </c:pt>
                <c:pt idx="22">
                  <c:v>5.4587239395652185</c:v>
                </c:pt>
                <c:pt idx="23">
                  <c:v>5.9714757291304341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4-4AF1-BEDE-367D293BA570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ICELAND!$D$3:$AK$3</c15:sqref>
                  </c15:fullRef>
                </c:ext>
              </c:extLst>
              <c:f>(ICELAND!$D$3,ICELAND!$I$3,ICELAND!$N$3:$AI$3)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ICELAND!$D$8:$AK$8</c15:sqref>
                  </c15:fullRef>
                </c:ext>
              </c:extLst>
              <c:f>(ICELAND!$D$8,ICELAND!$I$8,ICELAND!$N$8:$AI$8)</c:f>
              <c:numCache>
                <c:formatCode>General</c:formatCode>
                <c:ptCount val="24"/>
                <c:pt idx="0">
                  <c:v>3.9901214450588234</c:v>
                </c:pt>
                <c:pt idx="1">
                  <c:v>3.6560360694117646</c:v>
                </c:pt>
                <c:pt idx="2">
                  <c:v>3.7579693455294123</c:v>
                </c:pt>
                <c:pt idx="3">
                  <c:v>3.7589885702352936</c:v>
                </c:pt>
                <c:pt idx="4">
                  <c:v>3.6869380569411767</c:v>
                </c:pt>
                <c:pt idx="5">
                  <c:v>3.6519496481176468</c:v>
                </c:pt>
                <c:pt idx="6">
                  <c:v>3.6572803515294119</c:v>
                </c:pt>
                <c:pt idx="7">
                  <c:v>3.5952789665882356</c:v>
                </c:pt>
                <c:pt idx="8">
                  <c:v>3.7287109629411761</c:v>
                </c:pt>
                <c:pt idx="9">
                  <c:v>3.8058999604705881</c:v>
                </c:pt>
                <c:pt idx="10">
                  <c:v>3.8153283691764708</c:v>
                </c:pt>
                <c:pt idx="11">
                  <c:v>3.7977763707058823</c:v>
                </c:pt>
                <c:pt idx="12">
                  <c:v>3.7377665261176474</c:v>
                </c:pt>
                <c:pt idx="13">
                  <c:v>3.7650876998823537</c:v>
                </c:pt>
                <c:pt idx="14">
                  <c:v>3.6387975004705879</c:v>
                </c:pt>
                <c:pt idx="15">
                  <c:v>3.5532387552941183</c:v>
                </c:pt>
                <c:pt idx="16">
                  <c:v>3.8104740281176466</c:v>
                </c:pt>
                <c:pt idx="17">
                  <c:v>3.8155573992941179</c:v>
                </c:pt>
                <c:pt idx="18">
                  <c:v>3.8463586510588232</c:v>
                </c:pt>
                <c:pt idx="19">
                  <c:v>3.8399501782352945</c:v>
                </c:pt>
                <c:pt idx="20">
                  <c:v>3.7465308967058824</c:v>
                </c:pt>
                <c:pt idx="21">
                  <c:v>3.6732257783529412</c:v>
                </c:pt>
                <c:pt idx="22">
                  <c:v>3.6127683636470591</c:v>
                </c:pt>
                <c:pt idx="23">
                  <c:v>3.5973328934117643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F4-4AF1-BEDE-367D293BA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ICELAND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ICELAND!$D$29:$AK$29</c15:sqref>
                  </c15:fullRef>
                </c:ext>
              </c:extLst>
              <c:f>(ICELAND!$D$29,ICELAND!$I$29,ICELAND!$N$29:$AI$29)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ICELAND!$D$30:$AK$30</c15:sqref>
                  </c15:fullRef>
                </c:ext>
              </c:extLst>
              <c:f>(ICELAND!$D$30,ICELAND!$I$30,ICELAND!$N$30:$AI$30)</c:f>
              <c:numCache>
                <c:formatCode>General</c:formatCode>
                <c:ptCount val="24"/>
                <c:pt idx="0">
                  <c:v>95.186325159607065</c:v>
                </c:pt>
                <c:pt idx="1">
                  <c:v>106.30357950746084</c:v>
                </c:pt>
                <c:pt idx="2">
                  <c:v>101.6444904873958</c:v>
                </c:pt>
                <c:pt idx="3">
                  <c:v>90.872643215784677</c:v>
                </c:pt>
                <c:pt idx="4">
                  <c:v>97.580299609543161</c:v>
                </c:pt>
                <c:pt idx="5">
                  <c:v>95.850250063412872</c:v>
                </c:pt>
                <c:pt idx="6">
                  <c:v>98.971359562554269</c:v>
                </c:pt>
                <c:pt idx="7">
                  <c:v>88.120253440131862</c:v>
                </c:pt>
                <c:pt idx="8">
                  <c:v>86.700264886515612</c:v>
                </c:pt>
                <c:pt idx="9">
                  <c:v>93.920642301359678</c:v>
                </c:pt>
                <c:pt idx="10">
                  <c:v>86.707805890185739</c:v>
                </c:pt>
                <c:pt idx="11">
                  <c:v>86.025556705705583</c:v>
                </c:pt>
                <c:pt idx="12">
                  <c:v>80.568289977013819</c:v>
                </c:pt>
                <c:pt idx="13">
                  <c:v>72.994698966038641</c:v>
                </c:pt>
                <c:pt idx="14">
                  <c:v>72.609427016259119</c:v>
                </c:pt>
                <c:pt idx="15">
                  <c:v>70.131832210003239</c:v>
                </c:pt>
                <c:pt idx="16">
                  <c:v>69.893623785494526</c:v>
                </c:pt>
                <c:pt idx="17">
                  <c:v>72.749860058254669</c:v>
                </c:pt>
                <c:pt idx="18">
                  <c:v>66.296118417372313</c:v>
                </c:pt>
                <c:pt idx="19">
                  <c:v>67.410040828154109</c:v>
                </c:pt>
                <c:pt idx="20">
                  <c:v>68.590164095154819</c:v>
                </c:pt>
                <c:pt idx="21">
                  <c:v>64.551434207104265</c:v>
                </c:pt>
                <c:pt idx="22">
                  <c:v>59.165706401467695</c:v>
                </c:pt>
                <c:pt idx="23">
                  <c:v>64.723291319502408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5B7B-4828-8D28-F7E5AA9C6C31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ICELAND!$D$29:$AK$29</c15:sqref>
                  </c15:fullRef>
                </c:ext>
              </c:extLst>
              <c:f>(ICELAND!$D$29,ICELAND!$I$29,ICELAND!$N$29:$AI$29)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ICELAND!$D$31:$AK$31</c15:sqref>
                  </c15:fullRef>
                </c:ext>
              </c:extLst>
              <c:f>(ICELAND!$D$31,ICELAND!$I$31,ICELAND!$N$31:$AI$31)</c:f>
              <c:numCache>
                <c:formatCode>General</c:formatCode>
                <c:ptCount val="24"/>
                <c:pt idx="0">
                  <c:v>107.05577607871965</c:v>
                </c:pt>
                <c:pt idx="1">
                  <c:v>98.092196984971238</c:v>
                </c:pt>
                <c:pt idx="2">
                  <c:v>100.82708767270576</c:v>
                </c:pt>
                <c:pt idx="3">
                  <c:v>100.85443368043741</c:v>
                </c:pt>
                <c:pt idx="4">
                  <c:v>98.921303643224178</c:v>
                </c:pt>
                <c:pt idx="5">
                  <c:v>97.982557464207247</c:v>
                </c:pt>
                <c:pt idx="6">
                  <c:v>98.125581329182239</c:v>
                </c:pt>
                <c:pt idx="7">
                  <c:v>96.462071465077045</c:v>
                </c:pt>
                <c:pt idx="8">
                  <c:v>100.04207927185357</c:v>
                </c:pt>
                <c:pt idx="9">
                  <c:v>102.11307589414503</c:v>
                </c:pt>
                <c:pt idx="10">
                  <c:v>102.36604203191649</c:v>
                </c:pt>
                <c:pt idx="11">
                  <c:v>101.89511831596587</c:v>
                </c:pt>
                <c:pt idx="12">
                  <c:v>100.28504188766253</c:v>
                </c:pt>
                <c:pt idx="13">
                  <c:v>101.0180745787813</c:v>
                </c:pt>
                <c:pt idx="14">
                  <c:v>97.62968264752682</c:v>
                </c:pt>
                <c:pt idx="15">
                  <c:v>95.334123980626799</c:v>
                </c:pt>
                <c:pt idx="16">
                  <c:v>102.23579906649329</c:v>
                </c:pt>
                <c:pt idx="17">
                  <c:v>102.37218695690881</c:v>
                </c:pt>
                <c:pt idx="18">
                  <c:v>103.19859085395058</c:v>
                </c:pt>
                <c:pt idx="19">
                  <c:v>103.02665021478737</c:v>
                </c:pt>
                <c:pt idx="20">
                  <c:v>100.52019174665415</c:v>
                </c:pt>
                <c:pt idx="21">
                  <c:v>98.553400398602633</c:v>
                </c:pt>
                <c:pt idx="22">
                  <c:v>96.931315572320912</c:v>
                </c:pt>
                <c:pt idx="23">
                  <c:v>96.517178742669842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5B7B-4828-8D28-F7E5AA9C6C31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ICELAND!$D$29:$AK$29</c15:sqref>
                  </c15:fullRef>
                </c:ext>
              </c:extLst>
              <c:f>(ICELAND!$D$29,ICELAND!$I$29,ICELAND!$N$29:$AI$29)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ICELAND!$D$32:$AK$32</c15:sqref>
                  </c15:fullRef>
                </c:ext>
              </c:extLst>
              <c:f>(ICELAND!$D$32,ICELAND!$I$32,ICELAND!$N$32:$AI$32)</c:f>
              <c:numCache>
                <c:formatCode>General</c:formatCode>
                <c:ptCount val="24"/>
                <c:pt idx="0">
                  <c:v>98.601603151597814</c:v>
                </c:pt>
                <c:pt idx="1">
                  <c:v>103.94086246149215</c:v>
                </c:pt>
                <c:pt idx="2">
                  <c:v>101.40929360570119</c:v>
                </c:pt>
                <c:pt idx="3">
                  <c:v>93.744771802600567</c:v>
                </c:pt>
                <c:pt idx="4">
                  <c:v>97.96615583782301</c:v>
                </c:pt>
                <c:pt idx="5">
                  <c:v>96.46379340149312</c:v>
                </c:pt>
                <c:pt idx="6">
                  <c:v>98.727998028290799</c:v>
                </c:pt>
                <c:pt idx="7">
                  <c:v>90.52050158201618</c:v>
                </c:pt>
                <c:pt idx="8">
                  <c:v>90.539196051401959</c:v>
                </c:pt>
                <c:pt idx="9">
                  <c:v>96.277907042665618</c:v>
                </c:pt>
                <c:pt idx="10">
                  <c:v>91.213256871253122</c:v>
                </c:pt>
                <c:pt idx="11">
                  <c:v>90.591813803815327</c:v>
                </c:pt>
                <c:pt idx="12">
                  <c:v>86.241525355202185</c:v>
                </c:pt>
                <c:pt idx="13">
                  <c:v>81.058055783781455</c:v>
                </c:pt>
                <c:pt idx="14">
                  <c:v>79.808675658321803</c:v>
                </c:pt>
                <c:pt idx="15">
                  <c:v>77.383459350846167</c:v>
                </c:pt>
                <c:pt idx="16">
                  <c:v>79.199658260302414</c:v>
                </c:pt>
                <c:pt idx="17">
                  <c:v>81.273294024827138</c:v>
                </c:pt>
                <c:pt idx="18">
                  <c:v>76.914318266848866</c:v>
                </c:pt>
                <c:pt idx="19">
                  <c:v>77.658250540334606</c:v>
                </c:pt>
                <c:pt idx="20">
                  <c:v>77.777608524132205</c:v>
                </c:pt>
                <c:pt idx="21">
                  <c:v>74.33505163048882</c:v>
                </c:pt>
                <c:pt idx="22">
                  <c:v>70.032262464954229</c:v>
                </c:pt>
                <c:pt idx="23">
                  <c:v>73.871563192915502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5B7B-4828-8D28-F7E5AA9C6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ICELAND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ICELAND!$D$3:$AK$3</c15:sqref>
                  </c15:fullRef>
                </c:ext>
              </c:extLst>
              <c:f>ICELAND!$D$3:$AI$3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ICELAND!$D$7:$AK$7</c15:sqref>
                  </c15:fullRef>
                </c:ext>
              </c:extLst>
              <c:f>ICELAND!$D$7:$AI$7</c:f>
              <c:numCache>
                <c:formatCode>General</c:formatCode>
                <c:ptCount val="32"/>
                <c:pt idx="0">
                  <c:v>8.7820445908695657</c:v>
                </c:pt>
                <c:pt idx="1">
                  <c:v>8.4028146086956514</c:v>
                </c:pt>
                <c:pt idx="2">
                  <c:v>9.0606235269565225</c:v>
                </c:pt>
                <c:pt idx="3">
                  <c:v>9.5275847343478262</c:v>
                </c:pt>
                <c:pt idx="4">
                  <c:v>9.3233389443478263</c:v>
                </c:pt>
                <c:pt idx="5">
                  <c:v>9.8077404904347834</c:v>
                </c:pt>
                <c:pt idx="6">
                  <c:v>9.9592141356521733</c:v>
                </c:pt>
                <c:pt idx="7">
                  <c:v>9.89617044347826</c:v>
                </c:pt>
                <c:pt idx="8">
                  <c:v>9.5614274852173917</c:v>
                </c:pt>
                <c:pt idx="9">
                  <c:v>9.517377666086956</c:v>
                </c:pt>
                <c:pt idx="10">
                  <c:v>9.3778853882608697</c:v>
                </c:pt>
                <c:pt idx="11">
                  <c:v>8.3840573052173912</c:v>
                </c:pt>
                <c:pt idx="12">
                  <c:v>9.0029165526086956</c:v>
                </c:pt>
                <c:pt idx="13">
                  <c:v>8.8432993782608698</c:v>
                </c:pt>
                <c:pt idx="14">
                  <c:v>9.1312579978260882</c:v>
                </c:pt>
                <c:pt idx="15">
                  <c:v>8.1301173647826097</c:v>
                </c:pt>
                <c:pt idx="16">
                  <c:v>7.99910692</c:v>
                </c:pt>
                <c:pt idx="17">
                  <c:v>8.6652706395652164</c:v>
                </c:pt>
                <c:pt idx="18">
                  <c:v>7.9998026652173904</c:v>
                </c:pt>
                <c:pt idx="19">
                  <c:v>7.9368572499999992</c:v>
                </c:pt>
                <c:pt idx="20">
                  <c:v>7.4333609791304349</c:v>
                </c:pt>
                <c:pt idx="21">
                  <c:v>6.7346092008695653</c:v>
                </c:pt>
                <c:pt idx="22">
                  <c:v>6.6990633865217397</c:v>
                </c:pt>
                <c:pt idx="23">
                  <c:v>6.4704764752173904</c:v>
                </c:pt>
                <c:pt idx="24">
                  <c:v>6.4484989799999992</c:v>
                </c:pt>
                <c:pt idx="25">
                  <c:v>6.7120199665217397</c:v>
                </c:pt>
                <c:pt idx="26">
                  <c:v>6.1165873056521738</c:v>
                </c:pt>
                <c:pt idx="27">
                  <c:v>6.2193595921739133</c:v>
                </c:pt>
                <c:pt idx="28">
                  <c:v>6.328239676956521</c:v>
                </c:pt>
                <c:pt idx="29">
                  <c:v>5.9556199134782606</c:v>
                </c:pt>
                <c:pt idx="30">
                  <c:v>5.4587239395652185</c:v>
                </c:pt>
                <c:pt idx="31">
                  <c:v>5.9714757291304341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9-4618-B00C-9F5AFE9B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ICELAND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ICELAND!$D$3:$AK$3</c15:sqref>
                  </c15:fullRef>
                </c:ext>
              </c:extLst>
              <c:f>ICELAND!$D$3:$AI$3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ICELAND!$D$8:$AK$8</c15:sqref>
                  </c15:fullRef>
                </c:ext>
              </c:extLst>
              <c:f>ICELAND!$D$8:$AI$8</c:f>
              <c:numCache>
                <c:formatCode>General</c:formatCode>
                <c:ptCount val="32"/>
                <c:pt idx="0">
                  <c:v>3.9901214450588234</c:v>
                </c:pt>
                <c:pt idx="1">
                  <c:v>3.8647058915294119</c:v>
                </c:pt>
                <c:pt idx="2">
                  <c:v>3.7390667234117645</c:v>
                </c:pt>
                <c:pt idx="3">
                  <c:v>3.7581874309411765</c:v>
                </c:pt>
                <c:pt idx="4">
                  <c:v>3.7655973015294117</c:v>
                </c:pt>
                <c:pt idx="5">
                  <c:v>3.6560360694117646</c:v>
                </c:pt>
                <c:pt idx="6">
                  <c:v>3.7462361579999999</c:v>
                </c:pt>
                <c:pt idx="7">
                  <c:v>3.6906293060000004</c:v>
                </c:pt>
                <c:pt idx="8">
                  <c:v>3.7755990547058826</c:v>
                </c:pt>
                <c:pt idx="9">
                  <c:v>3.7679242777647062</c:v>
                </c:pt>
                <c:pt idx="10">
                  <c:v>3.7579693455294123</c:v>
                </c:pt>
                <c:pt idx="11">
                  <c:v>3.7589885702352936</c:v>
                </c:pt>
                <c:pt idx="12">
                  <c:v>3.6869380569411767</c:v>
                </c:pt>
                <c:pt idx="13">
                  <c:v>3.6519496481176468</c:v>
                </c:pt>
                <c:pt idx="14">
                  <c:v>3.6572803515294119</c:v>
                </c:pt>
                <c:pt idx="15">
                  <c:v>3.5952789665882356</c:v>
                </c:pt>
                <c:pt idx="16">
                  <c:v>3.7287109629411761</c:v>
                </c:pt>
                <c:pt idx="17">
                  <c:v>3.8058999604705881</c:v>
                </c:pt>
                <c:pt idx="18">
                  <c:v>3.8153283691764708</c:v>
                </c:pt>
                <c:pt idx="19">
                  <c:v>3.7977763707058823</c:v>
                </c:pt>
                <c:pt idx="20">
                  <c:v>3.7377665261176474</c:v>
                </c:pt>
                <c:pt idx="21">
                  <c:v>3.7650876998823537</c:v>
                </c:pt>
                <c:pt idx="22">
                  <c:v>3.6387975004705879</c:v>
                </c:pt>
                <c:pt idx="23">
                  <c:v>3.5532387552941183</c:v>
                </c:pt>
                <c:pt idx="24">
                  <c:v>3.8104740281176466</c:v>
                </c:pt>
                <c:pt idx="25">
                  <c:v>3.8155573992941179</c:v>
                </c:pt>
                <c:pt idx="26">
                  <c:v>3.8463586510588232</c:v>
                </c:pt>
                <c:pt idx="27">
                  <c:v>3.8399501782352945</c:v>
                </c:pt>
                <c:pt idx="28">
                  <c:v>3.7465308967058824</c:v>
                </c:pt>
                <c:pt idx="29">
                  <c:v>3.6732257783529412</c:v>
                </c:pt>
                <c:pt idx="30">
                  <c:v>3.6127683636470591</c:v>
                </c:pt>
                <c:pt idx="31">
                  <c:v>3.5973328934117643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1-4B05-AC74-E2F4A6DD4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IRELAND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IRELAND!$D$3:$AK$3</c15:sqref>
                  </c15:fullRef>
                </c:ext>
              </c:extLst>
              <c:f>(IRELAND!$D$3,IRELAND!$I$3,IRELAND!$N$3:$AI$3)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IRELAND!$D$7:$AK$7</c15:sqref>
                  </c15:fullRef>
                </c:ext>
              </c:extLst>
              <c:f>(IRELAND!$D$7,IRELAND!$I$7,IRELAND!$N$7:$AI$7)</c:f>
              <c:numCache>
                <c:formatCode>General</c:formatCode>
                <c:ptCount val="24"/>
                <c:pt idx="0">
                  <c:v>51.350731508695659</c:v>
                </c:pt>
                <c:pt idx="1">
                  <c:v>51.984857643478264</c:v>
                </c:pt>
                <c:pt idx="2">
                  <c:v>55.088448526086957</c:v>
                </c:pt>
                <c:pt idx="3">
                  <c:v>54.804620013043476</c:v>
                </c:pt>
                <c:pt idx="4">
                  <c:v>52.5599761826087</c:v>
                </c:pt>
                <c:pt idx="5">
                  <c:v>52.25754544347825</c:v>
                </c:pt>
                <c:pt idx="6">
                  <c:v>52.876761273913054</c:v>
                </c:pt>
                <c:pt idx="7">
                  <c:v>53.298942626086955</c:v>
                </c:pt>
                <c:pt idx="8">
                  <c:v>51.915291126086963</c:v>
                </c:pt>
                <c:pt idx="9">
                  <c:v>50.7145674</c:v>
                </c:pt>
                <c:pt idx="10">
                  <c:v>46.203785660869571</c:v>
                </c:pt>
                <c:pt idx="11">
                  <c:v>38.721747126086953</c:v>
                </c:pt>
                <c:pt idx="12">
                  <c:v>36.613180130434785</c:v>
                </c:pt>
                <c:pt idx="13">
                  <c:v>32.935254739130436</c:v>
                </c:pt>
                <c:pt idx="14">
                  <c:v>33.488710043478257</c:v>
                </c:pt>
                <c:pt idx="15">
                  <c:v>33.993460747826092</c:v>
                </c:pt>
                <c:pt idx="16">
                  <c:v>33.635046291304342</c:v>
                </c:pt>
                <c:pt idx="17">
                  <c:v>34.506518230434779</c:v>
                </c:pt>
                <c:pt idx="18">
                  <c:v>34.544012726086955</c:v>
                </c:pt>
                <c:pt idx="19">
                  <c:v>33.822940504347827</c:v>
                </c:pt>
                <c:pt idx="20">
                  <c:v>34.184898817391307</c:v>
                </c:pt>
                <c:pt idx="21">
                  <c:v>31.718550926086955</c:v>
                </c:pt>
                <c:pt idx="22">
                  <c:v>29.308513262608695</c:v>
                </c:pt>
                <c:pt idx="23">
                  <c:v>30.436020969565217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C-4365-93AD-9D38B65D18D7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IRELAND!$D$3:$AK$3</c15:sqref>
                  </c15:fullRef>
                </c:ext>
              </c:extLst>
              <c:f>(IRELAND!$D$3,IRELAND!$I$3,IRELAND!$N$3:$AI$3)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IRELAND!$D$8:$AK$8</c15:sqref>
                  </c15:fullRef>
                </c:ext>
              </c:extLst>
              <c:f>(IRELAND!$D$8,IRELAND!$I$8,IRELAND!$N$8:$AI$8)</c:f>
              <c:numCache>
                <c:formatCode>General</c:formatCode>
                <c:ptCount val="24"/>
                <c:pt idx="0">
                  <c:v>91.163541905882354</c:v>
                </c:pt>
                <c:pt idx="1">
                  <c:v>96.111953576470583</c:v>
                </c:pt>
                <c:pt idx="2">
                  <c:v>99.428588658823529</c:v>
                </c:pt>
                <c:pt idx="3">
                  <c:v>99.511789094117646</c:v>
                </c:pt>
                <c:pt idx="4">
                  <c:v>99.842616835294123</c:v>
                </c:pt>
                <c:pt idx="5">
                  <c:v>99.859501905882354</c:v>
                </c:pt>
                <c:pt idx="6">
                  <c:v>97.750297482352948</c:v>
                </c:pt>
                <c:pt idx="7">
                  <c:v>99.064241541176472</c:v>
                </c:pt>
                <c:pt idx="8">
                  <c:v>100.39565183529412</c:v>
                </c:pt>
                <c:pt idx="9">
                  <c:v>94.802632235294112</c:v>
                </c:pt>
                <c:pt idx="10">
                  <c:v>96.42238224705882</c:v>
                </c:pt>
                <c:pt idx="11">
                  <c:v>96.522019258823519</c:v>
                </c:pt>
                <c:pt idx="12">
                  <c:v>94.883420635294115</c:v>
                </c:pt>
                <c:pt idx="13">
                  <c:v>91.606463364705874</c:v>
                </c:pt>
                <c:pt idx="14">
                  <c:v>96.761983870588239</c:v>
                </c:pt>
                <c:pt idx="15">
                  <c:v>97.479035705882353</c:v>
                </c:pt>
                <c:pt idx="16">
                  <c:v>94.47054605882353</c:v>
                </c:pt>
                <c:pt idx="17">
                  <c:v>98.823706305882354</c:v>
                </c:pt>
                <c:pt idx="18">
                  <c:v>103.18329172941176</c:v>
                </c:pt>
                <c:pt idx="19">
                  <c:v>106.75818069411764</c:v>
                </c:pt>
                <c:pt idx="20">
                  <c:v>112.30473289411763</c:v>
                </c:pt>
                <c:pt idx="21">
                  <c:v>103.85681212941176</c:v>
                </c:pt>
                <c:pt idx="22">
                  <c:v>101.91106454117647</c:v>
                </c:pt>
                <c:pt idx="23">
                  <c:v>102.66827603529411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4C-4365-93AD-9D38B65D1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IRELAND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IRELAND!$D$29:$AK$29</c15:sqref>
                  </c15:fullRef>
                </c:ext>
              </c:extLst>
              <c:f>(IRELAND!$D$29,IRELAND!$I$29,IRELAND!$N$29:$AI$29)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IRELAND!$D$30:$AK$30</c15:sqref>
                  </c15:fullRef>
                </c:ext>
              </c:extLst>
              <c:f>(IRELAND!$D$30,IRELAND!$I$30,IRELAND!$N$30:$AI$30)</c:f>
              <c:numCache>
                <c:formatCode>General</c:formatCode>
                <c:ptCount val="24"/>
                <c:pt idx="0">
                  <c:v>95.837966112933415</c:v>
                </c:pt>
                <c:pt idx="1">
                  <c:v>97.021461600360496</c:v>
                </c:pt>
                <c:pt idx="2">
                  <c:v>102.81381993873184</c:v>
                </c:pt>
                <c:pt idx="3">
                  <c:v>102.28409920027772</c:v>
                </c:pt>
                <c:pt idx="4">
                  <c:v>98.094828803606063</c:v>
                </c:pt>
                <c:pt idx="5">
                  <c:v>97.530389971349408</c:v>
                </c:pt>
                <c:pt idx="6">
                  <c:v>98.686057749202831</c:v>
                </c:pt>
                <c:pt idx="7">
                  <c:v>99.473992038246081</c:v>
                </c:pt>
                <c:pt idx="8">
                  <c:v>96.891626769571133</c:v>
                </c:pt>
                <c:pt idx="9">
                  <c:v>94.650667071611792</c:v>
                </c:pt>
                <c:pt idx="10">
                  <c:v>86.232011002721791</c:v>
                </c:pt>
                <c:pt idx="11">
                  <c:v>72.26797710320993</c:v>
                </c:pt>
                <c:pt idx="12">
                  <c:v>68.332672457317159</c:v>
                </c:pt>
                <c:pt idx="13">
                  <c:v>61.46841018370116</c:v>
                </c:pt>
                <c:pt idx="14">
                  <c:v>62.501346407679364</c:v>
                </c:pt>
                <c:pt idx="15">
                  <c:v>63.443383248782091</c:v>
                </c:pt>
                <c:pt idx="16">
                  <c:v>62.774459719762859</c:v>
                </c:pt>
                <c:pt idx="17">
                  <c:v>64.400923369197173</c:v>
                </c:pt>
                <c:pt idx="18">
                  <c:v>64.470900876783929</c:v>
                </c:pt>
                <c:pt idx="19">
                  <c:v>63.125134358534616</c:v>
                </c:pt>
                <c:pt idx="20">
                  <c:v>63.800671931624123</c:v>
                </c:pt>
                <c:pt idx="21">
                  <c:v>59.197626197221986</c:v>
                </c:pt>
                <c:pt idx="22">
                  <c:v>54.699674539333529</c:v>
                </c:pt>
                <c:pt idx="23">
                  <c:v>56.803988192452017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7EF7-4405-BAB3-13EE34313824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IRELAND!$D$29:$AK$29</c15:sqref>
                  </c15:fullRef>
                </c:ext>
              </c:extLst>
              <c:f>(IRELAND!$D$29,IRELAND!$I$29,IRELAND!$N$29:$AI$29)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IRELAND!$D$31:$AK$31</c15:sqref>
                  </c15:fullRef>
                </c:ext>
              </c:extLst>
              <c:f>(IRELAND!$D$31,IRELAND!$I$31,IRELAND!$N$31:$AI$31)</c:f>
              <c:numCache>
                <c:formatCode>General</c:formatCode>
                <c:ptCount val="24"/>
                <c:pt idx="0">
                  <c:v>89.807730905709036</c:v>
                </c:pt>
                <c:pt idx="1">
                  <c:v>94.682548342943591</c:v>
                </c:pt>
                <c:pt idx="2">
                  <c:v>97.949857453156739</c:v>
                </c:pt>
                <c:pt idx="3">
                  <c:v>98.031820507113608</c:v>
                </c:pt>
                <c:pt idx="4">
                  <c:v>98.35772808084954</c:v>
                </c:pt>
                <c:pt idx="5">
                  <c:v>98.374362031703257</c:v>
                </c:pt>
                <c:pt idx="6">
                  <c:v>96.296526316533019</c:v>
                </c:pt>
                <c:pt idx="7">
                  <c:v>97.590929012972836</c:v>
                </c:pt>
                <c:pt idx="8">
                  <c:v>98.902538181719848</c:v>
                </c:pt>
                <c:pt idx="9">
                  <c:v>93.392699613734763</c:v>
                </c:pt>
                <c:pt idx="10">
                  <c:v>94.988360227067034</c:v>
                </c:pt>
                <c:pt idx="11">
                  <c:v>95.086515407896371</c:v>
                </c:pt>
                <c:pt idx="12">
                  <c:v>93.472286504895635</c:v>
                </c:pt>
                <c:pt idx="13">
                  <c:v>90.24406510636409</c:v>
                </c:pt>
                <c:pt idx="14">
                  <c:v>95.322911195397779</c:v>
                </c:pt>
                <c:pt idx="15">
                  <c:v>96.0292988249616</c:v>
                </c:pt>
                <c:pt idx="16">
                  <c:v>93.065552320524432</c:v>
                </c:pt>
                <c:pt idx="17">
                  <c:v>97.353971088422938</c:v>
                </c:pt>
                <c:pt idx="18">
                  <c:v>101.64871947567836</c:v>
                </c:pt>
                <c:pt idx="19">
                  <c:v>105.17044164057134</c:v>
                </c:pt>
                <c:pt idx="20">
                  <c:v>110.63450388539211</c:v>
                </c:pt>
                <c:pt idx="21">
                  <c:v>102.31222308225338</c:v>
                </c:pt>
                <c:pt idx="22">
                  <c:v>100.39541322426132</c:v>
                </c:pt>
                <c:pt idx="23">
                  <c:v>101.14136324639445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7EF7-4405-BAB3-13EE34313824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IRELAND!$D$29:$AK$29</c15:sqref>
                  </c15:fullRef>
                </c:ext>
              </c:extLst>
              <c:f>(IRELAND!$D$29,IRELAND!$I$29,IRELAND!$N$29:$AI$29)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IRELAND!$D$32:$AK$32</c15:sqref>
                  </c15:fullRef>
                </c:ext>
              </c:extLst>
              <c:f>(IRELAND!$D$32,IRELAND!$I$32,IRELAND!$N$32:$AI$32)</c:f>
              <c:numCache>
                <c:formatCode>General</c:formatCode>
                <c:ptCount val="24"/>
                <c:pt idx="0">
                  <c:v>91.891061558571948</c:v>
                </c:pt>
                <c:pt idx="1">
                  <c:v>95.490598031905378</c:v>
                </c:pt>
                <c:pt idx="2">
                  <c:v>99.630263240386057</c:v>
                </c:pt>
                <c:pt idx="3">
                  <c:v>99.500901271222347</c:v>
                </c:pt>
                <c:pt idx="4">
                  <c:v>98.266901420847859</c:v>
                </c:pt>
                <c:pt idx="5">
                  <c:v>98.082785865422281</c:v>
                </c:pt>
                <c:pt idx="6">
                  <c:v>97.122063614596698</c:v>
                </c:pt>
                <c:pt idx="7">
                  <c:v>98.241491186256667</c:v>
                </c:pt>
                <c:pt idx="8">
                  <c:v>98.207806841870578</c:v>
                </c:pt>
                <c:pt idx="9">
                  <c:v>93.827303252770179</c:v>
                </c:pt>
                <c:pt idx="10">
                  <c:v>91.963209446149591</c:v>
                </c:pt>
                <c:pt idx="11">
                  <c:v>87.203147898992725</c:v>
                </c:pt>
                <c:pt idx="12">
                  <c:v>84.787031826318994</c:v>
                </c:pt>
                <c:pt idx="13">
                  <c:v>80.30262801535838</c:v>
                </c:pt>
                <c:pt idx="14">
                  <c:v>83.983689813906594</c:v>
                </c:pt>
                <c:pt idx="15">
                  <c:v>84.771489728207513</c:v>
                </c:pt>
                <c:pt idx="16">
                  <c:v>82.600560565597149</c:v>
                </c:pt>
                <c:pt idx="17">
                  <c:v>85.969324874877231</c:v>
                </c:pt>
                <c:pt idx="18">
                  <c:v>88.80449592020878</c:v>
                </c:pt>
                <c:pt idx="19">
                  <c:v>90.644594064216975</c:v>
                </c:pt>
                <c:pt idx="20">
                  <c:v>94.454312840203158</c:v>
                </c:pt>
                <c:pt idx="21">
                  <c:v>87.416956448407277</c:v>
                </c:pt>
                <c:pt idx="22">
                  <c:v>84.608411584014874</c:v>
                </c:pt>
                <c:pt idx="23">
                  <c:v>85.823650198204177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7EF7-4405-BAB3-13EE34313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IRELAND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IRELAND!$D$3:$AK$3</c15:sqref>
                  </c15:fullRef>
                </c:ext>
              </c:extLst>
              <c:f>IRELAND!$D$3:$AI$3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IRELAND!$D$7:$AK$7</c15:sqref>
                  </c15:fullRef>
                </c:ext>
              </c:extLst>
              <c:f>IRELAND!$D$7:$AI$7</c:f>
              <c:numCache>
                <c:formatCode>General</c:formatCode>
                <c:ptCount val="32"/>
                <c:pt idx="0">
                  <c:v>51.350731508695659</c:v>
                </c:pt>
                <c:pt idx="1">
                  <c:v>52.123675313043478</c:v>
                </c:pt>
                <c:pt idx="2">
                  <c:v>54.762354865217397</c:v>
                </c:pt>
                <c:pt idx="3">
                  <c:v>52.490666839130434</c:v>
                </c:pt>
                <c:pt idx="4">
                  <c:v>52.444002039130439</c:v>
                </c:pt>
                <c:pt idx="5">
                  <c:v>51.984857643478264</c:v>
                </c:pt>
                <c:pt idx="6">
                  <c:v>53.103700056521745</c:v>
                </c:pt>
                <c:pt idx="7">
                  <c:v>51.455137543478259</c:v>
                </c:pt>
                <c:pt idx="8">
                  <c:v>54.292915173913045</c:v>
                </c:pt>
                <c:pt idx="9">
                  <c:v>54.606829747826076</c:v>
                </c:pt>
                <c:pt idx="10">
                  <c:v>55.088448526086957</c:v>
                </c:pt>
                <c:pt idx="11">
                  <c:v>54.804620013043476</c:v>
                </c:pt>
                <c:pt idx="12">
                  <c:v>52.5599761826087</c:v>
                </c:pt>
                <c:pt idx="13">
                  <c:v>52.25754544347825</c:v>
                </c:pt>
                <c:pt idx="14">
                  <c:v>52.876761273913054</c:v>
                </c:pt>
                <c:pt idx="15">
                  <c:v>53.298942626086955</c:v>
                </c:pt>
                <c:pt idx="16">
                  <c:v>51.915291126086963</c:v>
                </c:pt>
                <c:pt idx="17">
                  <c:v>50.7145674</c:v>
                </c:pt>
                <c:pt idx="18">
                  <c:v>46.203785660869571</c:v>
                </c:pt>
                <c:pt idx="19">
                  <c:v>38.721747126086953</c:v>
                </c:pt>
                <c:pt idx="20">
                  <c:v>36.613180130434785</c:v>
                </c:pt>
                <c:pt idx="21">
                  <c:v>32.935254739130436</c:v>
                </c:pt>
                <c:pt idx="22">
                  <c:v>33.488710043478257</c:v>
                </c:pt>
                <c:pt idx="23">
                  <c:v>33.993460747826092</c:v>
                </c:pt>
                <c:pt idx="24">
                  <c:v>33.635046291304342</c:v>
                </c:pt>
                <c:pt idx="25">
                  <c:v>34.506518230434779</c:v>
                </c:pt>
                <c:pt idx="26">
                  <c:v>34.544012726086955</c:v>
                </c:pt>
                <c:pt idx="27">
                  <c:v>33.822940504347827</c:v>
                </c:pt>
                <c:pt idx="28">
                  <c:v>34.184898817391307</c:v>
                </c:pt>
                <c:pt idx="29">
                  <c:v>31.718550926086955</c:v>
                </c:pt>
                <c:pt idx="30">
                  <c:v>29.308513262608695</c:v>
                </c:pt>
                <c:pt idx="31">
                  <c:v>30.436020969565217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E-455B-9826-170DB7623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IRELAND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IRELAND!$D$3:$AK$3</c15:sqref>
                  </c15:fullRef>
                </c:ext>
              </c:extLst>
              <c:f>IRELAND!$D$3:$AI$3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IRELAND!$D$8:$AK$8</c15:sqref>
                  </c15:fullRef>
                </c:ext>
              </c:extLst>
              <c:f>IRELAND!$D$8:$AI$8</c:f>
              <c:numCache>
                <c:formatCode>General</c:formatCode>
                <c:ptCount val="32"/>
                <c:pt idx="0">
                  <c:v>91.163541905882354</c:v>
                </c:pt>
                <c:pt idx="1">
                  <c:v>92.833859341176463</c:v>
                </c:pt>
                <c:pt idx="2">
                  <c:v>95.143052529411761</c:v>
                </c:pt>
                <c:pt idx="3">
                  <c:v>94.676271200000002</c:v>
                </c:pt>
                <c:pt idx="4">
                  <c:v>95.507684588235293</c:v>
                </c:pt>
                <c:pt idx="5">
                  <c:v>96.111953576470583</c:v>
                </c:pt>
                <c:pt idx="6">
                  <c:v>99.638583470588244</c:v>
                </c:pt>
                <c:pt idx="7">
                  <c:v>102.20791518823529</c:v>
                </c:pt>
                <c:pt idx="8">
                  <c:v>105.76357688235294</c:v>
                </c:pt>
                <c:pt idx="9">
                  <c:v>103.95378428235296</c:v>
                </c:pt>
                <c:pt idx="10">
                  <c:v>99.428588658823529</c:v>
                </c:pt>
                <c:pt idx="11">
                  <c:v>99.511789094117646</c:v>
                </c:pt>
                <c:pt idx="12">
                  <c:v>99.842616835294123</c:v>
                </c:pt>
                <c:pt idx="13">
                  <c:v>99.859501905882354</c:v>
                </c:pt>
                <c:pt idx="14">
                  <c:v>97.750297482352948</c:v>
                </c:pt>
                <c:pt idx="15">
                  <c:v>99.064241541176472</c:v>
                </c:pt>
                <c:pt idx="16">
                  <c:v>100.39565183529412</c:v>
                </c:pt>
                <c:pt idx="17">
                  <c:v>94.802632235294112</c:v>
                </c:pt>
                <c:pt idx="18">
                  <c:v>96.42238224705882</c:v>
                </c:pt>
                <c:pt idx="19">
                  <c:v>96.522019258823519</c:v>
                </c:pt>
                <c:pt idx="20">
                  <c:v>94.883420635294115</c:v>
                </c:pt>
                <c:pt idx="21">
                  <c:v>91.606463364705874</c:v>
                </c:pt>
                <c:pt idx="22">
                  <c:v>96.761983870588239</c:v>
                </c:pt>
                <c:pt idx="23">
                  <c:v>97.479035705882353</c:v>
                </c:pt>
                <c:pt idx="24">
                  <c:v>94.47054605882353</c:v>
                </c:pt>
                <c:pt idx="25">
                  <c:v>98.823706305882354</c:v>
                </c:pt>
                <c:pt idx="26">
                  <c:v>103.18329172941176</c:v>
                </c:pt>
                <c:pt idx="27">
                  <c:v>106.75818069411764</c:v>
                </c:pt>
                <c:pt idx="28">
                  <c:v>112.30473289411763</c:v>
                </c:pt>
                <c:pt idx="29">
                  <c:v>103.85681212941176</c:v>
                </c:pt>
                <c:pt idx="30">
                  <c:v>101.91106454117647</c:v>
                </c:pt>
                <c:pt idx="31">
                  <c:v>102.66827603529411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2-4732-90FF-257FF6283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LUXEMBOURG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LUXEMBOURG!$D$3:$AK$3</c15:sqref>
                  </c15:fullRef>
                </c:ext>
              </c:extLst>
              <c:f>(LUXEMBOURG!$D$3,LUXEMBOURG!$I$3,LUXEMBOURG!$N$3:$AI$3)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LUXEMBOURG!$D$7:$AK$7</c15:sqref>
                  </c15:fullRef>
                </c:ext>
              </c:extLst>
              <c:f>(LUXEMBOURG!$D$7,LUXEMBOURG!$I$7,LUXEMBOURG!$N$7:$AI$7)</c:f>
              <c:numCache>
                <c:formatCode>General</c:formatCode>
                <c:ptCount val="24"/>
                <c:pt idx="0">
                  <c:v>12.459880948260869</c:v>
                </c:pt>
                <c:pt idx="1">
                  <c:v>10.69183586130435</c:v>
                </c:pt>
                <c:pt idx="2">
                  <c:v>12.626493937826087</c:v>
                </c:pt>
                <c:pt idx="3">
                  <c:v>13.240502264347825</c:v>
                </c:pt>
                <c:pt idx="4">
                  <c:v>13.352046600869565</c:v>
                </c:pt>
                <c:pt idx="5">
                  <c:v>14.103035586956523</c:v>
                </c:pt>
                <c:pt idx="6">
                  <c:v>16.750212180434783</c:v>
                </c:pt>
                <c:pt idx="7">
                  <c:v>17.320278487826087</c:v>
                </c:pt>
                <c:pt idx="8">
                  <c:v>15.658149104347824</c:v>
                </c:pt>
                <c:pt idx="9">
                  <c:v>14.140942166521741</c:v>
                </c:pt>
                <c:pt idx="10">
                  <c:v>13.114844363478261</c:v>
                </c:pt>
                <c:pt idx="11">
                  <c:v>11.701541481304346</c:v>
                </c:pt>
                <c:pt idx="12">
                  <c:v>11.985763385217391</c:v>
                </c:pt>
                <c:pt idx="13">
                  <c:v>12.267059797391305</c:v>
                </c:pt>
                <c:pt idx="14">
                  <c:v>11.513175227826087</c:v>
                </c:pt>
                <c:pt idx="15">
                  <c:v>10.542262223043478</c:v>
                </c:pt>
                <c:pt idx="16">
                  <c:v>9.9583217421739132</c:v>
                </c:pt>
                <c:pt idx="17">
                  <c:v>8.9095886873913042</c:v>
                </c:pt>
                <c:pt idx="18">
                  <c:v>8.0591435673913043</c:v>
                </c:pt>
                <c:pt idx="19">
                  <c:v>7.1112595886956518</c:v>
                </c:pt>
                <c:pt idx="20">
                  <c:v>6.491480547391304</c:v>
                </c:pt>
                <c:pt idx="21">
                  <c:v>5.8646235778260873</c:v>
                </c:pt>
                <c:pt idx="22">
                  <c:v>4.6257232152173913</c:v>
                </c:pt>
                <c:pt idx="23">
                  <c:v>4.364651291304348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2-490C-ADE2-4927087FE210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LUXEMBOURG!$D$3:$AK$3</c15:sqref>
                  </c15:fullRef>
                </c:ext>
              </c:extLst>
              <c:f>(LUXEMBOURG!$D$3,LUXEMBOURG!$I$3,LUXEMBOURG!$N$3:$AI$3)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LUXEMBOURG!$D$8:$AK$8</c15:sqref>
                  </c15:fullRef>
                </c:ext>
              </c:extLst>
              <c:f>(LUXEMBOURG!$D$8,LUXEMBOURG!$I$8,LUXEMBOURG!$N$8:$AI$8)</c:f>
              <c:numCache>
                <c:formatCode>General</c:formatCode>
                <c:ptCount val="24"/>
                <c:pt idx="0">
                  <c:v>4.9717014825882355</c:v>
                </c:pt>
                <c:pt idx="1">
                  <c:v>5.2639675743529413</c:v>
                </c:pt>
                <c:pt idx="2">
                  <c:v>5.4578099898823531</c:v>
                </c:pt>
                <c:pt idx="3">
                  <c:v>5.3778424321176468</c:v>
                </c:pt>
                <c:pt idx="4">
                  <c:v>5.1939341719999996</c:v>
                </c:pt>
                <c:pt idx="5">
                  <c:v>5.0568299303529409</c:v>
                </c:pt>
                <c:pt idx="6">
                  <c:v>5.1009022482352941</c:v>
                </c:pt>
                <c:pt idx="7">
                  <c:v>5.068449255882352</c:v>
                </c:pt>
                <c:pt idx="8">
                  <c:v>4.9628148384705879</c:v>
                </c:pt>
                <c:pt idx="9">
                  <c:v>5.0281763420000001</c:v>
                </c:pt>
                <c:pt idx="10">
                  <c:v>5.1403259649411766</c:v>
                </c:pt>
                <c:pt idx="11">
                  <c:v>5.0708614838823527</c:v>
                </c:pt>
                <c:pt idx="12">
                  <c:v>5.1424905255294115</c:v>
                </c:pt>
                <c:pt idx="13">
                  <c:v>5.050209360823529</c:v>
                </c:pt>
                <c:pt idx="14">
                  <c:v>4.8851339081176466</c:v>
                </c:pt>
                <c:pt idx="15">
                  <c:v>4.8978664469411761</c:v>
                </c:pt>
                <c:pt idx="16">
                  <c:v>5.0323691163529416</c:v>
                </c:pt>
                <c:pt idx="17">
                  <c:v>5.0352642167058823</c:v>
                </c:pt>
                <c:pt idx="18">
                  <c:v>5.1476163422352945</c:v>
                </c:pt>
                <c:pt idx="19">
                  <c:v>5.2791351134117646</c:v>
                </c:pt>
                <c:pt idx="20">
                  <c:v>5.3459742807058817</c:v>
                </c:pt>
                <c:pt idx="21">
                  <c:v>5.3186245370588239</c:v>
                </c:pt>
                <c:pt idx="22">
                  <c:v>5.3677939271764714</c:v>
                </c:pt>
                <c:pt idx="23">
                  <c:v>5.3597602297647065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2-490C-ADE2-4927087FE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BELGIUM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7122891403273036E-4"/>
                  <c:y val="8.243710944306452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BELGIUM!$D$3:$AK$3</c15:sqref>
                  </c15:fullRef>
                </c:ext>
              </c:extLst>
              <c:f>BELGIUM!$D$3:$AI$3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BELGIUM!$D$7:$AK$7</c15:sqref>
                  </c15:fullRef>
                </c:ext>
              </c:extLst>
              <c:f>BELGIUM!$D$7:$AI$7</c:f>
              <c:numCache>
                <c:formatCode>General</c:formatCode>
                <c:ptCount val="32"/>
                <c:pt idx="0">
                  <c:v>128.56867742173912</c:v>
                </c:pt>
                <c:pt idx="1">
                  <c:v>128.21813120869567</c:v>
                </c:pt>
                <c:pt idx="2">
                  <c:v>128.5780537695652</c:v>
                </c:pt>
                <c:pt idx="3">
                  <c:v>127.02666117826088</c:v>
                </c:pt>
                <c:pt idx="4">
                  <c:v>126.50146399130435</c:v>
                </c:pt>
                <c:pt idx="5">
                  <c:v>124.70558839565219</c:v>
                </c:pt>
                <c:pt idx="6">
                  <c:v>120.30606076086956</c:v>
                </c:pt>
                <c:pt idx="7">
                  <c:v>115.9811486521739</c:v>
                </c:pt>
                <c:pt idx="8">
                  <c:v>116.55861100434782</c:v>
                </c:pt>
                <c:pt idx="9">
                  <c:v>108.55740496086956</c:v>
                </c:pt>
                <c:pt idx="10">
                  <c:v>109.15058797391305</c:v>
                </c:pt>
                <c:pt idx="11">
                  <c:v>105.76814901739131</c:v>
                </c:pt>
                <c:pt idx="12">
                  <c:v>102.74900309130435</c:v>
                </c:pt>
                <c:pt idx="13">
                  <c:v>101.73510988260868</c:v>
                </c:pt>
                <c:pt idx="14">
                  <c:v>105.07700319565218</c:v>
                </c:pt>
                <c:pt idx="15">
                  <c:v>100.06472359130434</c:v>
                </c:pt>
                <c:pt idx="16">
                  <c:v>96.002251830434787</c:v>
                </c:pt>
                <c:pt idx="17">
                  <c:v>93.096429208695653</c:v>
                </c:pt>
                <c:pt idx="18">
                  <c:v>85.065351486956516</c:v>
                </c:pt>
                <c:pt idx="19">
                  <c:v>75.774143200000012</c:v>
                </c:pt>
                <c:pt idx="20">
                  <c:v>76.027687278260871</c:v>
                </c:pt>
                <c:pt idx="21">
                  <c:v>70.608471591304351</c:v>
                </c:pt>
                <c:pt idx="22">
                  <c:v>66.990970565217395</c:v>
                </c:pt>
                <c:pt idx="23">
                  <c:v>64.089938743478257</c:v>
                </c:pt>
                <c:pt idx="24">
                  <c:v>60.974401752173911</c:v>
                </c:pt>
                <c:pt idx="25">
                  <c:v>61.092505965217391</c:v>
                </c:pt>
                <c:pt idx="26">
                  <c:v>57.466570943478267</c:v>
                </c:pt>
                <c:pt idx="27">
                  <c:v>54.018106982608693</c:v>
                </c:pt>
                <c:pt idx="28">
                  <c:v>51.810795643478258</c:v>
                </c:pt>
                <c:pt idx="29">
                  <c:v>48.251995856521738</c:v>
                </c:pt>
                <c:pt idx="30">
                  <c:v>42.376866547826083</c:v>
                </c:pt>
                <c:pt idx="31">
                  <c:v>43.249131586956516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EB-41A4-8722-283ED8451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LUXEMBOURG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LUXEMBOURG!$D$29:$AK$29</c15:sqref>
                  </c15:fullRef>
                </c:ext>
              </c:extLst>
              <c:f>(LUXEMBOURG!$D$29,LUXEMBOURG!$I$29,LUXEMBOURG!$N$29:$AI$29)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LUXEMBOURG!$D$30:$AK$30</c15:sqref>
                  </c15:fullRef>
                </c:ext>
              </c:extLst>
              <c:f>(LUXEMBOURG!$D$30,LUXEMBOURG!$I$30,LUXEMBOURG!$N$30:$AI$30)</c:f>
              <c:numCache>
                <c:formatCode>General</c:formatCode>
                <c:ptCount val="24"/>
                <c:pt idx="0">
                  <c:v>101.18977250790937</c:v>
                </c:pt>
                <c:pt idx="1">
                  <c:v>86.831041403192927</c:v>
                </c:pt>
                <c:pt idx="2">
                  <c:v>102.54287777279718</c:v>
                </c:pt>
                <c:pt idx="3">
                  <c:v>107.52939113810899</c:v>
                </c:pt>
                <c:pt idx="4">
                  <c:v>108.43527026199871</c:v>
                </c:pt>
                <c:pt idx="5">
                  <c:v>114.53423741695306</c:v>
                </c:pt>
                <c:pt idx="6">
                  <c:v>136.03261275413607</c:v>
                </c:pt>
                <c:pt idx="7">
                  <c:v>140.66226212228685</c:v>
                </c:pt>
                <c:pt idx="8">
                  <c:v>127.1636986214572</c:v>
                </c:pt>
                <c:pt idx="9">
                  <c:v>114.84208611781024</c:v>
                </c:pt>
                <c:pt idx="10">
                  <c:v>106.50889227013325</c:v>
                </c:pt>
                <c:pt idx="11">
                  <c:v>95.03111028122008</c:v>
                </c:pt>
                <c:pt idx="12">
                  <c:v>97.339346605319164</c:v>
                </c:pt>
                <c:pt idx="13">
                  <c:v>99.623824288000591</c:v>
                </c:pt>
                <c:pt idx="14">
                  <c:v>93.501341384006608</c:v>
                </c:pt>
                <c:pt idx="15">
                  <c:v>85.616316921342204</c:v>
                </c:pt>
                <c:pt idx="16">
                  <c:v>80.873991961520019</c:v>
                </c:pt>
                <c:pt idx="17">
                  <c:v>72.356971640407792</c:v>
                </c:pt>
                <c:pt idx="18">
                  <c:v>65.450296642419687</c:v>
                </c:pt>
                <c:pt idx="19">
                  <c:v>57.752296591986379</c:v>
                </c:pt>
                <c:pt idx="20">
                  <c:v>52.718917825754211</c:v>
                </c:pt>
                <c:pt idx="21">
                  <c:v>47.628057454880803</c:v>
                </c:pt>
                <c:pt idx="22">
                  <c:v>37.566641429084939</c:v>
                </c:pt>
                <c:pt idx="23">
                  <c:v>35.446411813837258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E028-4EE5-BEEB-05B0BD7CF2D9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LUXEMBOURG!$D$29:$AK$29</c15:sqref>
                  </c15:fullRef>
                </c:ext>
              </c:extLst>
              <c:f>(LUXEMBOURG!$D$29,LUXEMBOURG!$I$29,LUXEMBOURG!$N$29:$AI$29)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LUXEMBOURG!$D$31:$AK$31</c15:sqref>
                  </c15:fullRef>
                </c:ext>
              </c:extLst>
              <c:f>(LUXEMBOURG!$D$31,LUXEMBOURG!$I$31,LUXEMBOURG!$N$31:$AI$31)</c:f>
              <c:numCache>
                <c:formatCode>General</c:formatCode>
                <c:ptCount val="24"/>
                <c:pt idx="0">
                  <c:v>93.181255257979188</c:v>
                </c:pt>
                <c:pt idx="1">
                  <c:v>98.659001939946364</c:v>
                </c:pt>
                <c:pt idx="2">
                  <c:v>102.29205989093707</c:v>
                </c:pt>
                <c:pt idx="3">
                  <c:v>100.79328176869326</c:v>
                </c:pt>
                <c:pt idx="4">
                  <c:v>97.346413007547937</c:v>
                </c:pt>
                <c:pt idx="5">
                  <c:v>94.776760468551288</c:v>
                </c:pt>
                <c:pt idx="6">
                  <c:v>95.602778264830661</c:v>
                </c:pt>
                <c:pt idx="7">
                  <c:v>94.99453366790236</c:v>
                </c:pt>
                <c:pt idx="8">
                  <c:v>93.014698867412832</c:v>
                </c:pt>
                <c:pt idx="9">
                  <c:v>94.239725544044418</c:v>
                </c:pt>
                <c:pt idx="10">
                  <c:v>96.341670457464204</c:v>
                </c:pt>
                <c:pt idx="11">
                  <c:v>95.03974443403456</c:v>
                </c:pt>
                <c:pt idx="12">
                  <c:v>96.382239359961673</c:v>
                </c:pt>
                <c:pt idx="13">
                  <c:v>94.652675589072118</c:v>
                </c:pt>
                <c:pt idx="14">
                  <c:v>91.558777463996947</c:v>
                </c:pt>
                <c:pt idx="15">
                  <c:v>91.797414870999873</c:v>
                </c:pt>
                <c:pt idx="16">
                  <c:v>94.318307892278483</c:v>
                </c:pt>
                <c:pt idx="17">
                  <c:v>94.372568809980336</c:v>
                </c:pt>
                <c:pt idx="18">
                  <c:v>96.478309093140396</c:v>
                </c:pt>
                <c:pt idx="19">
                  <c:v>98.943276917763384</c:v>
                </c:pt>
                <c:pt idx="20">
                  <c:v>100.19599845196572</c:v>
                </c:pt>
                <c:pt idx="21">
                  <c:v>99.683400611378929</c:v>
                </c:pt>
                <c:pt idx="22">
                  <c:v>100.6049494025679</c:v>
                </c:pt>
                <c:pt idx="23">
                  <c:v>100.45437921813252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E028-4EE5-BEEB-05B0BD7CF2D9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LUXEMBOURG!$D$29:$AK$29</c15:sqref>
                  </c15:fullRef>
                </c:ext>
              </c:extLst>
              <c:f>(LUXEMBOURG!$D$29,LUXEMBOURG!$I$29,LUXEMBOURG!$N$29:$AI$29)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LUXEMBOURG!$D$32:$AK$32</c15:sqref>
                  </c15:fullRef>
                </c:ext>
              </c:extLst>
              <c:f>(LUXEMBOURG!$D$32,LUXEMBOURG!$I$32,LUXEMBOURG!$N$32:$AI$32)</c:f>
              <c:numCache>
                <c:formatCode>General</c:formatCode>
                <c:ptCount val="24"/>
                <c:pt idx="0">
                  <c:v>98.768681877492398</c:v>
                </c:pt>
                <c:pt idx="1">
                  <c:v>90.406804998223592</c:v>
                </c:pt>
                <c:pt idx="2">
                  <c:v>102.4670518983236</c:v>
                </c:pt>
                <c:pt idx="3">
                  <c:v>105.49296781893605</c:v>
                </c:pt>
                <c:pt idx="4">
                  <c:v>105.08294828241927</c:v>
                </c:pt>
                <c:pt idx="5">
                  <c:v>108.56126628788772</c:v>
                </c:pt>
                <c:pt idx="6">
                  <c:v>123.81008885656694</c:v>
                </c:pt>
                <c:pt idx="7">
                  <c:v>126.85624709818229</c:v>
                </c:pt>
                <c:pt idx="8">
                  <c:v>116.83996193432587</c:v>
                </c:pt>
                <c:pt idx="9">
                  <c:v>108.61369444517557</c:v>
                </c:pt>
                <c:pt idx="10">
                  <c:v>103.43519401865748</c:v>
                </c:pt>
                <c:pt idx="11">
                  <c:v>95.033720510533243</c:v>
                </c:pt>
                <c:pt idx="12">
                  <c:v>97.049999237794978</c:v>
                </c:pt>
                <c:pt idx="13">
                  <c:v>98.120974114644198</c:v>
                </c:pt>
                <c:pt idx="14">
                  <c:v>92.914076206328119</c:v>
                </c:pt>
                <c:pt idx="15">
                  <c:v>87.484952258518518</c:v>
                </c:pt>
                <c:pt idx="16">
                  <c:v>84.938403177292656</c:v>
                </c:pt>
                <c:pt idx="17">
                  <c:v>79.012605182403448</c:v>
                </c:pt>
                <c:pt idx="18">
                  <c:v>74.830513713882652</c:v>
                </c:pt>
                <c:pt idx="19">
                  <c:v>70.204925888039611</c:v>
                </c:pt>
                <c:pt idx="20">
                  <c:v>67.071926188778392</c:v>
                </c:pt>
                <c:pt idx="21">
                  <c:v>63.365140818275712</c:v>
                </c:pt>
                <c:pt idx="22">
                  <c:v>56.624033956180917</c:v>
                </c:pt>
                <c:pt idx="23">
                  <c:v>55.099260883540239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E028-4EE5-BEEB-05B0BD7CF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LUXEMBOURG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LUXEMBOURG!$D$3:$AK$3</c15:sqref>
                  </c15:fullRef>
                </c:ext>
              </c:extLst>
              <c:f>LUXEMBOURG!$D$3:$AI$3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LUXEMBOURG!$D$7:$AK$7</c15:sqref>
                  </c15:fullRef>
                </c:ext>
              </c:extLst>
              <c:f>LUXEMBOURG!$D$7:$AI$7</c:f>
              <c:numCache>
                <c:formatCode>General</c:formatCode>
                <c:ptCount val="32"/>
                <c:pt idx="0">
                  <c:v>12.459880948260869</c:v>
                </c:pt>
                <c:pt idx="1">
                  <c:v>14.224919069565217</c:v>
                </c:pt>
                <c:pt idx="2">
                  <c:v>14.271622062173915</c:v>
                </c:pt>
                <c:pt idx="3">
                  <c:v>13.585422318695652</c:v>
                </c:pt>
                <c:pt idx="4">
                  <c:v>12.517020371739131</c:v>
                </c:pt>
                <c:pt idx="5">
                  <c:v>10.69183586130435</c:v>
                </c:pt>
                <c:pt idx="6">
                  <c:v>10.730313111304348</c:v>
                </c:pt>
                <c:pt idx="7">
                  <c:v>10.782691661304348</c:v>
                </c:pt>
                <c:pt idx="8">
                  <c:v>10.576123870869566</c:v>
                </c:pt>
                <c:pt idx="9">
                  <c:v>11.51276426695652</c:v>
                </c:pt>
                <c:pt idx="10">
                  <c:v>12.626493937826087</c:v>
                </c:pt>
                <c:pt idx="11">
                  <c:v>13.240502264347825</c:v>
                </c:pt>
                <c:pt idx="12">
                  <c:v>13.352046600869565</c:v>
                </c:pt>
                <c:pt idx="13">
                  <c:v>14.103035586956523</c:v>
                </c:pt>
                <c:pt idx="14">
                  <c:v>16.750212180434783</c:v>
                </c:pt>
                <c:pt idx="15">
                  <c:v>17.320278487826087</c:v>
                </c:pt>
                <c:pt idx="16">
                  <c:v>15.658149104347824</c:v>
                </c:pt>
                <c:pt idx="17">
                  <c:v>14.140942166521741</c:v>
                </c:pt>
                <c:pt idx="18">
                  <c:v>13.114844363478261</c:v>
                </c:pt>
                <c:pt idx="19">
                  <c:v>11.701541481304346</c:v>
                </c:pt>
                <c:pt idx="20">
                  <c:v>11.985763385217391</c:v>
                </c:pt>
                <c:pt idx="21">
                  <c:v>12.267059797391305</c:v>
                </c:pt>
                <c:pt idx="22">
                  <c:v>11.513175227826087</c:v>
                </c:pt>
                <c:pt idx="23">
                  <c:v>10.542262223043478</c:v>
                </c:pt>
                <c:pt idx="24">
                  <c:v>9.9583217421739132</c:v>
                </c:pt>
                <c:pt idx="25">
                  <c:v>8.9095886873913042</c:v>
                </c:pt>
                <c:pt idx="26">
                  <c:v>8.0591435673913043</c:v>
                </c:pt>
                <c:pt idx="27">
                  <c:v>7.1112595886956518</c:v>
                </c:pt>
                <c:pt idx="28">
                  <c:v>6.491480547391304</c:v>
                </c:pt>
                <c:pt idx="29">
                  <c:v>5.8646235778260873</c:v>
                </c:pt>
                <c:pt idx="30">
                  <c:v>4.6257232152173913</c:v>
                </c:pt>
                <c:pt idx="31">
                  <c:v>4.364651291304348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2-4E01-BAAD-118E7F150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LUXEMBOURG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LUXEMBOURG!$D$3:$AK$3</c15:sqref>
                  </c15:fullRef>
                </c:ext>
              </c:extLst>
              <c:f>LUXEMBOURG!$D$3:$AI$3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LUXEMBOURG!$D$8:$AK$8</c15:sqref>
                  </c15:fullRef>
                </c:ext>
              </c:extLst>
              <c:f>LUXEMBOURG!$D$8:$AI$8</c:f>
              <c:numCache>
                <c:formatCode>General</c:formatCode>
                <c:ptCount val="32"/>
                <c:pt idx="0">
                  <c:v>4.9717014825882355</c:v>
                </c:pt>
                <c:pt idx="1">
                  <c:v>5.0431629928235298</c:v>
                </c:pt>
                <c:pt idx="2">
                  <c:v>4.9626715962352934</c:v>
                </c:pt>
                <c:pt idx="3">
                  <c:v>5.0667905647058822</c:v>
                </c:pt>
                <c:pt idx="4">
                  <c:v>5.0964497285882349</c:v>
                </c:pt>
                <c:pt idx="5">
                  <c:v>5.2639675743529413</c:v>
                </c:pt>
                <c:pt idx="6">
                  <c:v>5.3761841403529411</c:v>
                </c:pt>
                <c:pt idx="7">
                  <c:v>5.3732247141176472</c:v>
                </c:pt>
                <c:pt idx="8">
                  <c:v>5.4006021316470578</c:v>
                </c:pt>
                <c:pt idx="9">
                  <c:v>5.4883738831764708</c:v>
                </c:pt>
                <c:pt idx="10">
                  <c:v>5.4578099898823531</c:v>
                </c:pt>
                <c:pt idx="11">
                  <c:v>5.3778424321176468</c:v>
                </c:pt>
                <c:pt idx="12">
                  <c:v>5.1939341719999996</c:v>
                </c:pt>
                <c:pt idx="13">
                  <c:v>5.0568299303529409</c:v>
                </c:pt>
                <c:pt idx="14">
                  <c:v>5.1009022482352941</c:v>
                </c:pt>
                <c:pt idx="15">
                  <c:v>5.068449255882352</c:v>
                </c:pt>
                <c:pt idx="16">
                  <c:v>4.9628148384705879</c:v>
                </c:pt>
                <c:pt idx="17">
                  <c:v>5.0281763420000001</c:v>
                </c:pt>
                <c:pt idx="18">
                  <c:v>5.1403259649411766</c:v>
                </c:pt>
                <c:pt idx="19">
                  <c:v>5.0708614838823527</c:v>
                </c:pt>
                <c:pt idx="20">
                  <c:v>5.1424905255294115</c:v>
                </c:pt>
                <c:pt idx="21">
                  <c:v>5.050209360823529</c:v>
                </c:pt>
                <c:pt idx="22">
                  <c:v>4.8851339081176466</c:v>
                </c:pt>
                <c:pt idx="23">
                  <c:v>4.8978664469411761</c:v>
                </c:pt>
                <c:pt idx="24">
                  <c:v>5.0323691163529416</c:v>
                </c:pt>
                <c:pt idx="25">
                  <c:v>5.0352642167058823</c:v>
                </c:pt>
                <c:pt idx="26">
                  <c:v>5.1476163422352945</c:v>
                </c:pt>
                <c:pt idx="27">
                  <c:v>5.2791351134117646</c:v>
                </c:pt>
                <c:pt idx="28">
                  <c:v>5.3459742807058817</c:v>
                </c:pt>
                <c:pt idx="29">
                  <c:v>5.3186245370588239</c:v>
                </c:pt>
                <c:pt idx="30">
                  <c:v>5.3677939271764714</c:v>
                </c:pt>
                <c:pt idx="31">
                  <c:v>5.3597602297647065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1-4073-855E-86C3C60C1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NETHERLANDS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NETHERLANDS!$D$3:$AK$3</c15:sqref>
                  </c15:fullRef>
                </c:ext>
              </c:extLst>
              <c:f>(NETHERLANDS!$D$3,NETHERLANDS!$I$3,NETHERLANDS!$N$3:$AI$3)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NETHERLANDS!$D$7:$AK$7</c15:sqref>
                  </c15:fullRef>
                </c:ext>
              </c:extLst>
              <c:f>(NETHERLANDS!$D$7,NETHERLANDS!$I$7,NETHERLANDS!$N$7:$AI$7)</c:f>
              <c:numCache>
                <c:formatCode>General</c:formatCode>
                <c:ptCount val="24"/>
                <c:pt idx="0">
                  <c:v>206.81183347391305</c:v>
                </c:pt>
                <c:pt idx="1">
                  <c:v>176.91474859130435</c:v>
                </c:pt>
                <c:pt idx="2">
                  <c:v>150.83218119565217</c:v>
                </c:pt>
                <c:pt idx="3">
                  <c:v>146.84064980869564</c:v>
                </c:pt>
                <c:pt idx="4">
                  <c:v>141.6931827347826</c:v>
                </c:pt>
                <c:pt idx="5">
                  <c:v>140.44900848695653</c:v>
                </c:pt>
                <c:pt idx="6">
                  <c:v>136.88570146086954</c:v>
                </c:pt>
                <c:pt idx="7">
                  <c:v>133.95256267826085</c:v>
                </c:pt>
                <c:pt idx="8">
                  <c:v>131.78945280869567</c:v>
                </c:pt>
                <c:pt idx="9">
                  <c:v>126.92822453043478</c:v>
                </c:pt>
                <c:pt idx="10">
                  <c:v>123.5488963130435</c:v>
                </c:pt>
                <c:pt idx="11">
                  <c:v>111.66922483043477</c:v>
                </c:pt>
                <c:pt idx="12">
                  <c:v>109.55732976086956</c:v>
                </c:pt>
                <c:pt idx="13">
                  <c:v>105.58904016956522</c:v>
                </c:pt>
                <c:pt idx="14">
                  <c:v>99.454918591304349</c:v>
                </c:pt>
                <c:pt idx="15">
                  <c:v>94.788515013043494</c:v>
                </c:pt>
                <c:pt idx="16">
                  <c:v>86.698460100000005</c:v>
                </c:pt>
                <c:pt idx="17">
                  <c:v>85.926104965217391</c:v>
                </c:pt>
                <c:pt idx="18">
                  <c:v>81.312342117391296</c:v>
                </c:pt>
                <c:pt idx="19">
                  <c:v>78.581564843478262</c:v>
                </c:pt>
                <c:pt idx="20">
                  <c:v>76.980969069565219</c:v>
                </c:pt>
                <c:pt idx="21">
                  <c:v>72.58051308260869</c:v>
                </c:pt>
                <c:pt idx="22">
                  <c:v>65.626545447826089</c:v>
                </c:pt>
                <c:pt idx="23">
                  <c:v>64.121843343478261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6-4D9B-8ED5-7098FD712858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NETHERLANDS!$D$3:$AK$3</c15:sqref>
                  </c15:fullRef>
                </c:ext>
              </c:extLst>
              <c:f>(NETHERLANDS!$D$3,NETHERLANDS!$I$3,NETHERLANDS!$N$3:$AI$3)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NETHERLANDS!$D$8:$AK$8</c15:sqref>
                  </c15:fullRef>
                </c:ext>
              </c:extLst>
              <c:f>(NETHERLANDS!$D$8,NETHERLANDS!$I$8,NETHERLANDS!$N$8:$AI$8)</c:f>
              <c:numCache>
                <c:formatCode>General</c:formatCode>
                <c:ptCount val="24"/>
                <c:pt idx="0">
                  <c:v>283.69676851764706</c:v>
                </c:pt>
                <c:pt idx="1">
                  <c:v>179.82066372941176</c:v>
                </c:pt>
                <c:pt idx="2">
                  <c:v>142.82779345882352</c:v>
                </c:pt>
                <c:pt idx="3">
                  <c:v>137.74757697647061</c:v>
                </c:pt>
                <c:pt idx="4">
                  <c:v>131.74131995294118</c:v>
                </c:pt>
                <c:pt idx="5">
                  <c:v>129.22253260000002</c:v>
                </c:pt>
                <c:pt idx="6">
                  <c:v>128.88897576470589</c:v>
                </c:pt>
                <c:pt idx="7">
                  <c:v>126.91216349411765</c:v>
                </c:pt>
                <c:pt idx="8">
                  <c:v>129.36960119999998</c:v>
                </c:pt>
                <c:pt idx="9">
                  <c:v>126.28708342352944</c:v>
                </c:pt>
                <c:pt idx="10">
                  <c:v>115.84294292941178</c:v>
                </c:pt>
                <c:pt idx="11">
                  <c:v>112.43482245882353</c:v>
                </c:pt>
                <c:pt idx="12">
                  <c:v>110.41988341176472</c:v>
                </c:pt>
                <c:pt idx="13">
                  <c:v>108.82744789411765</c:v>
                </c:pt>
                <c:pt idx="14">
                  <c:v>104.07070890588236</c:v>
                </c:pt>
                <c:pt idx="15">
                  <c:v>101.91264884705882</c:v>
                </c:pt>
                <c:pt idx="16">
                  <c:v>104.81343583529413</c:v>
                </c:pt>
                <c:pt idx="17">
                  <c:v>106.02047647058824</c:v>
                </c:pt>
                <c:pt idx="18">
                  <c:v>107.03702429411766</c:v>
                </c:pt>
                <c:pt idx="19">
                  <c:v>108.71081512941178</c:v>
                </c:pt>
                <c:pt idx="20">
                  <c:v>106.95303450588236</c:v>
                </c:pt>
                <c:pt idx="21">
                  <c:v>102.59180869411765</c:v>
                </c:pt>
                <c:pt idx="22">
                  <c:v>101.58300888235294</c:v>
                </c:pt>
                <c:pt idx="23">
                  <c:v>100.41641852941177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6-4D9B-8ED5-7098FD712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NETHERLANDS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NETHERLANDS!$D$29:$AK$29</c15:sqref>
                  </c15:fullRef>
                </c:ext>
              </c:extLst>
              <c:f>(NETHERLANDS!$D$29,NETHERLANDS!$I$29,NETHERLANDS!$N$29:$AI$29)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NETHERLANDS!$D$30:$AK$30</c15:sqref>
                  </c15:fullRef>
                </c:ext>
              </c:extLst>
              <c:f>(NETHERLANDS!$D$30,NETHERLANDS!$I$30,NETHERLANDS!$N$30:$AI$30)</c:f>
              <c:numCache>
                <c:formatCode>General</c:formatCode>
                <c:ptCount val="24"/>
                <c:pt idx="0">
                  <c:v>136.551873208155</c:v>
                </c:pt>
                <c:pt idx="1">
                  <c:v>116.81169260239488</c:v>
                </c:pt>
                <c:pt idx="2">
                  <c:v>99.590127587820859</c:v>
                </c:pt>
                <c:pt idx="3">
                  <c:v>96.954634837224418</c:v>
                </c:pt>
                <c:pt idx="4">
                  <c:v>93.555911179040748</c:v>
                </c:pt>
                <c:pt idx="5">
                  <c:v>92.734418901330102</c:v>
                </c:pt>
                <c:pt idx="6">
                  <c:v>90.381670313134194</c:v>
                </c:pt>
                <c:pt idx="7">
                  <c:v>88.445003593358578</c:v>
                </c:pt>
                <c:pt idx="8">
                  <c:v>87.016764697727709</c:v>
                </c:pt>
                <c:pt idx="9">
                  <c:v>83.807036239067202</c:v>
                </c:pt>
                <c:pt idx="10">
                  <c:v>81.57576353808723</c:v>
                </c:pt>
                <c:pt idx="11">
                  <c:v>73.731959985848334</c:v>
                </c:pt>
                <c:pt idx="12">
                  <c:v>72.337536741665005</c:v>
                </c:pt>
                <c:pt idx="13">
                  <c:v>69.717389876648298</c:v>
                </c:pt>
                <c:pt idx="14">
                  <c:v>65.667206780603436</c:v>
                </c:pt>
                <c:pt idx="15">
                  <c:v>62.586115437553495</c:v>
                </c:pt>
                <c:pt idx="16">
                  <c:v>57.244486120813882</c:v>
                </c:pt>
                <c:pt idx="17">
                  <c:v>56.734522359722781</c:v>
                </c:pt>
                <c:pt idx="18">
                  <c:v>53.688188168752447</c:v>
                </c:pt>
                <c:pt idx="19">
                  <c:v>51.885134901425168</c:v>
                </c:pt>
                <c:pt idx="20">
                  <c:v>50.828307796778603</c:v>
                </c:pt>
                <c:pt idx="21">
                  <c:v>47.922813957787284</c:v>
                </c:pt>
                <c:pt idx="22">
                  <c:v>43.331310218335027</c:v>
                </c:pt>
                <c:pt idx="23">
                  <c:v>42.337798930718762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8228-466A-95C7-8E1FF968B63C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NETHERLANDS!$D$29:$AK$29</c15:sqref>
                  </c15:fullRef>
                </c:ext>
              </c:extLst>
              <c:f>(NETHERLANDS!$D$29,NETHERLANDS!$I$29,NETHERLANDS!$N$29:$AI$29)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NETHERLANDS!$D$31:$AK$31</c15:sqref>
                  </c15:fullRef>
                </c:ext>
              </c:extLst>
              <c:f>(NETHERLANDS!$D$31,NETHERLANDS!$I$31,NETHERLANDS!$N$31:$AI$31)</c:f>
              <c:numCache>
                <c:formatCode>General</c:formatCode>
                <c:ptCount val="24"/>
                <c:pt idx="0">
                  <c:v>190.99867578474908</c:v>
                </c:pt>
                <c:pt idx="1">
                  <c:v>121.06415180726981</c:v>
                </c:pt>
                <c:pt idx="2">
                  <c:v>96.158724536885302</c:v>
                </c:pt>
                <c:pt idx="3">
                  <c:v>92.738471899185953</c:v>
                </c:pt>
                <c:pt idx="4">
                  <c:v>88.69476303386763</c:v>
                </c:pt>
                <c:pt idx="5">
                  <c:v>86.998990989974189</c:v>
                </c:pt>
                <c:pt idx="6">
                  <c:v>86.774424054746063</c:v>
                </c:pt>
                <c:pt idx="7">
                  <c:v>85.443536403363083</c:v>
                </c:pt>
                <c:pt idx="8">
                  <c:v>87.098004834919578</c:v>
                </c:pt>
                <c:pt idx="9">
                  <c:v>85.022701628382677</c:v>
                </c:pt>
                <c:pt idx="10">
                  <c:v>77.991190432433825</c:v>
                </c:pt>
                <c:pt idx="11">
                  <c:v>75.696675411347996</c:v>
                </c:pt>
                <c:pt idx="12">
                  <c:v>74.340118931039413</c:v>
                </c:pt>
                <c:pt idx="13">
                  <c:v>73.268012693339116</c:v>
                </c:pt>
                <c:pt idx="14">
                  <c:v>70.06554108058927</c:v>
                </c:pt>
                <c:pt idx="15">
                  <c:v>68.612628466698794</c:v>
                </c:pt>
                <c:pt idx="16">
                  <c:v>70.565581531273821</c:v>
                </c:pt>
                <c:pt idx="17">
                  <c:v>71.378220900288056</c:v>
                </c:pt>
                <c:pt idx="18">
                  <c:v>72.062611100361522</c:v>
                </c:pt>
                <c:pt idx="19">
                  <c:v>73.189489755879023</c:v>
                </c:pt>
                <c:pt idx="20">
                  <c:v>72.006065026833085</c:v>
                </c:pt>
                <c:pt idx="21">
                  <c:v>69.069872418091705</c:v>
                </c:pt>
                <c:pt idx="22">
                  <c:v>68.390698562197116</c:v>
                </c:pt>
                <c:pt idx="23">
                  <c:v>67.605292321021807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8228-466A-95C7-8E1FF968B63C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NETHERLANDS!$D$29:$AK$29</c15:sqref>
                  </c15:fullRef>
                </c:ext>
              </c:extLst>
              <c:f>(NETHERLANDS!$D$29,NETHERLANDS!$I$29,NETHERLANDS!$N$29:$AI$29)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NETHERLANDS!$D$32:$AK$32</c15:sqref>
                  </c15:fullRef>
                </c:ext>
              </c:extLst>
              <c:f>(NETHERLANDS!$D$32,NETHERLANDS!$I$32,NETHERLANDS!$N$32:$AI$32)</c:f>
              <c:numCache>
                <c:formatCode>General</c:formatCode>
                <c:ptCount val="24"/>
                <c:pt idx="0">
                  <c:v>163.5103264731153</c:v>
                </c:pt>
                <c:pt idx="1">
                  <c:v>118.91722896652755</c:v>
                </c:pt>
                <c:pt idx="2">
                  <c:v>97.891123892392571</c:v>
                </c:pt>
                <c:pt idx="3">
                  <c:v>94.867069982287859</c:v>
                </c:pt>
                <c:pt idx="4">
                  <c:v>91.148992335618459</c:v>
                </c:pt>
                <c:pt idx="5">
                  <c:v>89.894614578838912</c:v>
                </c:pt>
                <c:pt idx="6">
                  <c:v>88.595600698942306</c:v>
                </c:pt>
                <c:pt idx="7">
                  <c:v>86.958875682468346</c:v>
                </c:pt>
                <c:pt idx="8">
                  <c:v>87.056989437071124</c:v>
                </c:pt>
                <c:pt idx="9">
                  <c:v>84.408953285299404</c:v>
                </c:pt>
                <c:pt idx="10">
                  <c:v>79.800920168586359</c:v>
                </c:pt>
                <c:pt idx="11">
                  <c:v>74.704757036745278</c:v>
                </c:pt>
                <c:pt idx="12">
                  <c:v>73.329082907953548</c:v>
                </c:pt>
                <c:pt idx="13">
                  <c:v>71.475423309935877</c:v>
                </c:pt>
                <c:pt idx="14">
                  <c:v>67.844970837602659</c:v>
                </c:pt>
                <c:pt idx="15">
                  <c:v>65.570045845924795</c:v>
                </c:pt>
                <c:pt idx="16">
                  <c:v>63.840210958021146</c:v>
                </c:pt>
                <c:pt idx="17">
                  <c:v>63.985112735101467</c:v>
                </c:pt>
                <c:pt idx="18">
                  <c:v>62.785986357646287</c:v>
                </c:pt>
                <c:pt idx="19">
                  <c:v>62.433641471227332</c:v>
                </c:pt>
                <c:pt idx="20">
                  <c:v>61.314131601398643</c:v>
                </c:pt>
                <c:pt idx="21">
                  <c:v>58.393437763317678</c:v>
                </c:pt>
                <c:pt idx="22">
                  <c:v>55.739060858349859</c:v>
                </c:pt>
                <c:pt idx="23">
                  <c:v>54.848589417027391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8228-466A-95C7-8E1FF968B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NETHERLANDS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NETHERLANDS!$D$3:$AK$3</c15:sqref>
                  </c15:fullRef>
                </c:ext>
              </c:extLst>
              <c:f>NETHERLANDS!$D$3:$AI$3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NETHERLANDS!$D$7:$AK$7</c15:sqref>
                  </c15:fullRef>
                </c:ext>
              </c:extLst>
              <c:f>NETHERLANDS!$D$7:$AI$7</c:f>
              <c:numCache>
                <c:formatCode>General</c:formatCode>
                <c:ptCount val="32"/>
                <c:pt idx="0">
                  <c:v>206.81183347391305</c:v>
                </c:pt>
                <c:pt idx="1">
                  <c:v>203.46516841304347</c:v>
                </c:pt>
                <c:pt idx="2">
                  <c:v>199.26455317391304</c:v>
                </c:pt>
                <c:pt idx="3">
                  <c:v>193.86606129130433</c:v>
                </c:pt>
                <c:pt idx="4">
                  <c:v>181.42104466956525</c:v>
                </c:pt>
                <c:pt idx="5">
                  <c:v>176.91474859130435</c:v>
                </c:pt>
                <c:pt idx="6">
                  <c:v>173.43826588260868</c:v>
                </c:pt>
                <c:pt idx="7">
                  <c:v>164.84282076956524</c:v>
                </c:pt>
                <c:pt idx="8">
                  <c:v>158.83771622173913</c:v>
                </c:pt>
                <c:pt idx="9">
                  <c:v>156.67505602608696</c:v>
                </c:pt>
                <c:pt idx="10">
                  <c:v>150.83218119565217</c:v>
                </c:pt>
                <c:pt idx="11">
                  <c:v>146.84064980869564</c:v>
                </c:pt>
                <c:pt idx="12">
                  <c:v>141.6931827347826</c:v>
                </c:pt>
                <c:pt idx="13">
                  <c:v>140.44900848695653</c:v>
                </c:pt>
                <c:pt idx="14">
                  <c:v>136.88570146086954</c:v>
                </c:pt>
                <c:pt idx="15">
                  <c:v>133.95256267826085</c:v>
                </c:pt>
                <c:pt idx="16">
                  <c:v>131.78945280869567</c:v>
                </c:pt>
                <c:pt idx="17">
                  <c:v>126.92822453043478</c:v>
                </c:pt>
                <c:pt idx="18">
                  <c:v>123.5488963130435</c:v>
                </c:pt>
                <c:pt idx="19">
                  <c:v>111.66922483043477</c:v>
                </c:pt>
                <c:pt idx="20">
                  <c:v>109.55732976086956</c:v>
                </c:pt>
                <c:pt idx="21">
                  <c:v>105.58904016956522</c:v>
                </c:pt>
                <c:pt idx="22">
                  <c:v>99.454918591304349</c:v>
                </c:pt>
                <c:pt idx="23">
                  <c:v>94.788515013043494</c:v>
                </c:pt>
                <c:pt idx="24">
                  <c:v>86.698460100000005</c:v>
                </c:pt>
                <c:pt idx="25">
                  <c:v>85.926104965217391</c:v>
                </c:pt>
                <c:pt idx="26">
                  <c:v>81.312342117391296</c:v>
                </c:pt>
                <c:pt idx="27">
                  <c:v>78.581564843478262</c:v>
                </c:pt>
                <c:pt idx="28">
                  <c:v>76.980969069565219</c:v>
                </c:pt>
                <c:pt idx="29">
                  <c:v>72.58051308260869</c:v>
                </c:pt>
                <c:pt idx="30">
                  <c:v>65.626545447826089</c:v>
                </c:pt>
                <c:pt idx="31">
                  <c:v>64.121843343478261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2-492C-BC10-A6225D374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NETHERLANDS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NETHERLANDS!$D$3:$AK$3</c15:sqref>
                  </c15:fullRef>
                </c:ext>
              </c:extLst>
              <c:f>NETHERLANDS!$D$3:$AI$3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NETHERLANDS!$D$8:$AK$8</c15:sqref>
                  </c15:fullRef>
                </c:ext>
              </c:extLst>
              <c:f>NETHERLANDS!$D$8:$AI$8</c:f>
              <c:numCache>
                <c:formatCode>General</c:formatCode>
                <c:ptCount val="32"/>
                <c:pt idx="0">
                  <c:v>283.69676851764706</c:v>
                </c:pt>
                <c:pt idx="1">
                  <c:v>294.98777197647058</c:v>
                </c:pt>
                <c:pt idx="2">
                  <c:v>243.19724907058821</c:v>
                </c:pt>
                <c:pt idx="3">
                  <c:v>242.38979692941174</c:v>
                </c:pt>
                <c:pt idx="4">
                  <c:v>209.51774727058822</c:v>
                </c:pt>
                <c:pt idx="5">
                  <c:v>179.82066372941176</c:v>
                </c:pt>
                <c:pt idx="6">
                  <c:v>182.91690529411764</c:v>
                </c:pt>
                <c:pt idx="7">
                  <c:v>174.98230836470589</c:v>
                </c:pt>
                <c:pt idx="8">
                  <c:v>162.24575145882352</c:v>
                </c:pt>
                <c:pt idx="9">
                  <c:v>160.96630249411763</c:v>
                </c:pt>
                <c:pt idx="10">
                  <c:v>142.82779345882352</c:v>
                </c:pt>
                <c:pt idx="11">
                  <c:v>137.74757697647061</c:v>
                </c:pt>
                <c:pt idx="12">
                  <c:v>131.74131995294118</c:v>
                </c:pt>
                <c:pt idx="13">
                  <c:v>129.22253260000002</c:v>
                </c:pt>
                <c:pt idx="14">
                  <c:v>128.88897576470589</c:v>
                </c:pt>
                <c:pt idx="15">
                  <c:v>126.91216349411765</c:v>
                </c:pt>
                <c:pt idx="16">
                  <c:v>129.36960119999998</c:v>
                </c:pt>
                <c:pt idx="17">
                  <c:v>126.28708342352944</c:v>
                </c:pt>
                <c:pt idx="18">
                  <c:v>115.84294292941178</c:v>
                </c:pt>
                <c:pt idx="19">
                  <c:v>112.43482245882353</c:v>
                </c:pt>
                <c:pt idx="20">
                  <c:v>110.41988341176472</c:v>
                </c:pt>
                <c:pt idx="21">
                  <c:v>108.82744789411765</c:v>
                </c:pt>
                <c:pt idx="22">
                  <c:v>104.07070890588236</c:v>
                </c:pt>
                <c:pt idx="23">
                  <c:v>101.91264884705882</c:v>
                </c:pt>
                <c:pt idx="24">
                  <c:v>104.81343583529413</c:v>
                </c:pt>
                <c:pt idx="25">
                  <c:v>106.02047647058824</c:v>
                </c:pt>
                <c:pt idx="26">
                  <c:v>107.03702429411766</c:v>
                </c:pt>
                <c:pt idx="27">
                  <c:v>108.71081512941178</c:v>
                </c:pt>
                <c:pt idx="28">
                  <c:v>106.95303450588236</c:v>
                </c:pt>
                <c:pt idx="29">
                  <c:v>102.59180869411765</c:v>
                </c:pt>
                <c:pt idx="30">
                  <c:v>101.58300888235294</c:v>
                </c:pt>
                <c:pt idx="31">
                  <c:v>100.41641852941177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A-4EEC-8758-39355299E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NORWAY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NORWAY!$D$3:$AK$3</c15:sqref>
                  </c15:fullRef>
                </c:ext>
              </c:extLst>
              <c:f>(NORWAY!$D$3,NORWAY!$I$3,NORWAY!$N$3:$AI$3)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NORWAY!$D$7:$AK$7</c15:sqref>
                  </c15:fullRef>
                </c:ext>
              </c:extLst>
              <c:f>(NORWAY!$D$7,NORWAY!$I$7,NORWAY!$N$7:$AI$7)</c:f>
              <c:numCache>
                <c:formatCode>General</c:formatCode>
                <c:ptCount val="24"/>
                <c:pt idx="0">
                  <c:v>59.834048826086956</c:v>
                </c:pt>
                <c:pt idx="1">
                  <c:v>65.609353934782604</c:v>
                </c:pt>
                <c:pt idx="2">
                  <c:v>65.194871669565217</c:v>
                </c:pt>
                <c:pt idx="3">
                  <c:v>64.713975078260873</c:v>
                </c:pt>
                <c:pt idx="4">
                  <c:v>63.067045239130437</c:v>
                </c:pt>
                <c:pt idx="5">
                  <c:v>63.605966717391304</c:v>
                </c:pt>
                <c:pt idx="6">
                  <c:v>63.177179343478258</c:v>
                </c:pt>
                <c:pt idx="7">
                  <c:v>63.297179308695654</c:v>
                </c:pt>
                <c:pt idx="8">
                  <c:v>63.395295904347826</c:v>
                </c:pt>
                <c:pt idx="9">
                  <c:v>64.381705834782608</c:v>
                </c:pt>
                <c:pt idx="10">
                  <c:v>62.472295747826088</c:v>
                </c:pt>
                <c:pt idx="11">
                  <c:v>59.260521600000004</c:v>
                </c:pt>
                <c:pt idx="12">
                  <c:v>60.735568965217396</c:v>
                </c:pt>
                <c:pt idx="13">
                  <c:v>60.006824652173911</c:v>
                </c:pt>
                <c:pt idx="14">
                  <c:v>58.772266395652174</c:v>
                </c:pt>
                <c:pt idx="15">
                  <c:v>57.707890039130433</c:v>
                </c:pt>
                <c:pt idx="16">
                  <c:v>57.131979860869571</c:v>
                </c:pt>
                <c:pt idx="17">
                  <c:v>54.705072921739131</c:v>
                </c:pt>
                <c:pt idx="18">
                  <c:v>52.106123634782605</c:v>
                </c:pt>
                <c:pt idx="19">
                  <c:v>50.480543643478264</c:v>
                </c:pt>
                <c:pt idx="20">
                  <c:v>49.735475665217393</c:v>
                </c:pt>
                <c:pt idx="21">
                  <c:v>47.31497610000001</c:v>
                </c:pt>
                <c:pt idx="22">
                  <c:v>44.452509226086953</c:v>
                </c:pt>
                <c:pt idx="23">
                  <c:v>42.820913434782604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7-4234-BB74-48E87E4B0F71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NORWAY!$D$3:$AK$3</c15:sqref>
                  </c15:fullRef>
                </c:ext>
              </c:extLst>
              <c:f>(NORWAY!$D$3,NORWAY!$I$3,NORWAY!$N$3:$AI$3)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NORWAY!$D$8:$AK$8</c15:sqref>
                  </c15:fullRef>
                </c:ext>
              </c:extLst>
              <c:f>(NORWAY!$D$8,NORWAY!$I$8,NORWAY!$N$8:$AI$8)</c:f>
              <c:numCache>
                <c:formatCode>General</c:formatCode>
                <c:ptCount val="24"/>
                <c:pt idx="0">
                  <c:v>25.91026471764706</c:v>
                </c:pt>
                <c:pt idx="1">
                  <c:v>24.471608872941175</c:v>
                </c:pt>
                <c:pt idx="2">
                  <c:v>24.828350984705882</c:v>
                </c:pt>
                <c:pt idx="3">
                  <c:v>24.97478030352941</c:v>
                </c:pt>
                <c:pt idx="4">
                  <c:v>25.154735858823528</c:v>
                </c:pt>
                <c:pt idx="5">
                  <c:v>26.065762931764706</c:v>
                </c:pt>
                <c:pt idx="6">
                  <c:v>26.122372508235294</c:v>
                </c:pt>
                <c:pt idx="7">
                  <c:v>26.211891892941175</c:v>
                </c:pt>
                <c:pt idx="8">
                  <c:v>26.355069044705882</c:v>
                </c:pt>
                <c:pt idx="9">
                  <c:v>26.245634124705884</c:v>
                </c:pt>
                <c:pt idx="10">
                  <c:v>26.451038492941176</c:v>
                </c:pt>
                <c:pt idx="11">
                  <c:v>26.353507180000001</c:v>
                </c:pt>
                <c:pt idx="12">
                  <c:v>26.087890648235291</c:v>
                </c:pt>
                <c:pt idx="13">
                  <c:v>25.579235351764709</c:v>
                </c:pt>
                <c:pt idx="14">
                  <c:v>25.765701870588234</c:v>
                </c:pt>
                <c:pt idx="15">
                  <c:v>26.012937044705883</c:v>
                </c:pt>
                <c:pt idx="16">
                  <c:v>25.800606909411766</c:v>
                </c:pt>
                <c:pt idx="17">
                  <c:v>25.785679788235292</c:v>
                </c:pt>
                <c:pt idx="18">
                  <c:v>25.83492346235294</c:v>
                </c:pt>
                <c:pt idx="19">
                  <c:v>25.648305059999998</c:v>
                </c:pt>
                <c:pt idx="20">
                  <c:v>26.703907110588233</c:v>
                </c:pt>
                <c:pt idx="21">
                  <c:v>24.848243691764704</c:v>
                </c:pt>
                <c:pt idx="22">
                  <c:v>24.986851350588235</c:v>
                </c:pt>
                <c:pt idx="23">
                  <c:v>25.3468208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7-4234-BB74-48E87E4B0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NORWAY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NORWAY!$D$29:$AK$29</c15:sqref>
                  </c15:fullRef>
                </c:ext>
              </c:extLst>
              <c:f>(NORWAY!$D$29,NORWAY!$I$29,NORWAY!$N$29:$AI$29)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NORWAY!$D$30:$AK$30</c15:sqref>
                  </c15:fullRef>
                </c:ext>
              </c:extLst>
              <c:f>(NORWAY!$D$30,NORWAY!$I$30,NORWAY!$N$30:$AI$30)</c:f>
              <c:numCache>
                <c:formatCode>General</c:formatCode>
                <c:ptCount val="24"/>
                <c:pt idx="0">
                  <c:v>89.478923633662589</c:v>
                </c:pt>
                <c:pt idx="1">
                  <c:v>98.11561285862399</c:v>
                </c:pt>
                <c:pt idx="2">
                  <c:v>97.495774694827105</c:v>
                </c:pt>
                <c:pt idx="3">
                  <c:v>96.776617121284318</c:v>
                </c:pt>
                <c:pt idx="4">
                  <c:v>94.313713269768527</c:v>
                </c:pt>
                <c:pt idx="5">
                  <c:v>95.119644252945122</c:v>
                </c:pt>
                <c:pt idx="6">
                  <c:v>94.478413491561042</c:v>
                </c:pt>
                <c:pt idx="7">
                  <c:v>94.657867630707443</c:v>
                </c:pt>
                <c:pt idx="8">
                  <c:v>94.804596249976953</c:v>
                </c:pt>
                <c:pt idx="9">
                  <c:v>96.279724551813999</c:v>
                </c:pt>
                <c:pt idx="10">
                  <c:v>93.424294195551056</c:v>
                </c:pt>
                <c:pt idx="11">
                  <c:v>88.621241429771899</c:v>
                </c:pt>
                <c:pt idx="12">
                  <c:v>90.827103361862612</c:v>
                </c:pt>
                <c:pt idx="13">
                  <c:v>89.737301518019251</c:v>
                </c:pt>
                <c:pt idx="14">
                  <c:v>87.891079406630823</c:v>
                </c:pt>
                <c:pt idx="15">
                  <c:v>86.299356088700165</c:v>
                </c:pt>
                <c:pt idx="16">
                  <c:v>85.438110295184899</c:v>
                </c:pt>
                <c:pt idx="17">
                  <c:v>81.80878844695691</c:v>
                </c:pt>
                <c:pt idx="18">
                  <c:v>77.92218559560591</c:v>
                </c:pt>
                <c:pt idx="19">
                  <c:v>75.491209408032361</c:v>
                </c:pt>
                <c:pt idx="20">
                  <c:v>74.376996313035761</c:v>
                </c:pt>
                <c:pt idx="21">
                  <c:v>70.757256382333082</c:v>
                </c:pt>
                <c:pt idx="22">
                  <c:v>66.476575735779804</c:v>
                </c:pt>
                <c:pt idx="23">
                  <c:v>64.036603210512965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6345-45AF-AAB7-68DD4B7BFF6F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NORWAY!$D$29:$AK$29</c15:sqref>
                  </c15:fullRef>
                </c:ext>
              </c:extLst>
              <c:f>(NORWAY!$D$29,NORWAY!$I$29,NORWAY!$N$29:$AI$29)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NORWAY!$D$31:$AK$31</c15:sqref>
                  </c15:fullRef>
                </c:ext>
              </c:extLst>
              <c:f>(NORWAY!$D$31,NORWAY!$I$31,NORWAY!$N$31:$AI$31)</c:f>
              <c:numCache>
                <c:formatCode>General</c:formatCode>
                <c:ptCount val="24"/>
                <c:pt idx="0">
                  <c:v>103.30606657241778</c:v>
                </c:pt>
                <c:pt idx="1">
                  <c:v>97.570043490926068</c:v>
                </c:pt>
                <c:pt idx="2">
                  <c:v>98.992399640072193</c:v>
                </c:pt>
                <c:pt idx="3">
                  <c:v>99.576223739261536</c:v>
                </c:pt>
                <c:pt idx="4">
                  <c:v>100.29371932558138</c:v>
                </c:pt>
                <c:pt idx="5">
                  <c:v>103.92604900156637</c:v>
                </c:pt>
                <c:pt idx="6">
                  <c:v>104.15175540554316</c:v>
                </c:pt>
                <c:pt idx="7">
                  <c:v>104.50867555347391</c:v>
                </c:pt>
                <c:pt idx="8">
                  <c:v>105.07953303150576</c:v>
                </c:pt>
                <c:pt idx="9">
                  <c:v>104.64320822919036</c:v>
                </c:pt>
                <c:pt idx="10">
                  <c:v>105.46217004105981</c:v>
                </c:pt>
                <c:pt idx="11">
                  <c:v>105.07330576593975</c:v>
                </c:pt>
                <c:pt idx="12">
                  <c:v>104.01427377949575</c:v>
                </c:pt>
                <c:pt idx="13">
                  <c:v>101.98622896821234</c:v>
                </c:pt>
                <c:pt idx="14">
                  <c:v>102.7296842287829</c:v>
                </c:pt>
                <c:pt idx="15">
                  <c:v>103.71542843613736</c:v>
                </c:pt>
                <c:pt idx="16">
                  <c:v>102.86885309887016</c:v>
                </c:pt>
                <c:pt idx="17">
                  <c:v>102.80933760604152</c:v>
                </c:pt>
                <c:pt idx="18">
                  <c:v>103.00567563392757</c:v>
                </c:pt>
                <c:pt idx="19">
                  <c:v>102.26161480293263</c:v>
                </c:pt>
                <c:pt idx="20">
                  <c:v>106.47037518806975</c:v>
                </c:pt>
                <c:pt idx="21">
                  <c:v>99.071713276660589</c:v>
                </c:pt>
                <c:pt idx="22">
                  <c:v>99.624351861634906</c:v>
                </c:pt>
                <c:pt idx="23">
                  <c:v>101.05957563530947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6345-45AF-AAB7-68DD4B7BFF6F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NORWAY!$D$29:$AK$29</c15:sqref>
                  </c15:fullRef>
                </c:ext>
              </c:extLst>
              <c:f>(NORWAY!$D$29,NORWAY!$I$29,NORWAY!$N$29:$AI$29)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NORWAY!$D$32:$AK$32</c15:sqref>
                  </c15:fullRef>
                </c:ext>
              </c:extLst>
              <c:f>(NORWAY!$D$32,NORWAY!$I$32,NORWAY!$N$32:$AI$32)</c:f>
              <c:numCache>
                <c:formatCode>General</c:formatCode>
                <c:ptCount val="24"/>
                <c:pt idx="0">
                  <c:v>93.250512781428583</c:v>
                </c:pt>
                <c:pt idx="1">
                  <c:v>97.966799505375434</c:v>
                </c:pt>
                <c:pt idx="2">
                  <c:v>97.904004683246583</c:v>
                </c:pt>
                <c:pt idx="3">
                  <c:v>97.540257591708738</c:v>
                </c:pt>
                <c:pt idx="4">
                  <c:v>95.944861949114525</c:v>
                </c:pt>
                <c:pt idx="5">
                  <c:v>97.521741398237594</c:v>
                </c:pt>
                <c:pt idx="6">
                  <c:v>97.116982539917856</c:v>
                </c:pt>
                <c:pt idx="7">
                  <c:v>97.344843560789073</c:v>
                </c:pt>
                <c:pt idx="8">
                  <c:v>97.607260562542777</c:v>
                </c:pt>
                <c:pt idx="9">
                  <c:v>98.561007418045108</c:v>
                </c:pt>
                <c:pt idx="10">
                  <c:v>96.707830216128443</c:v>
                </c:pt>
                <c:pt idx="11">
                  <c:v>93.108822673668755</c:v>
                </c:pt>
                <c:pt idx="12">
                  <c:v>94.424129085628181</c:v>
                </c:pt>
                <c:pt idx="13">
                  <c:v>93.078405464622435</c:v>
                </c:pt>
                <c:pt idx="14">
                  <c:v>91.938562040107911</c:v>
                </c:pt>
                <c:pt idx="15">
                  <c:v>91.049886965053062</c:v>
                </c:pt>
                <c:pt idx="16">
                  <c:v>90.192642788778855</c:v>
                </c:pt>
                <c:pt idx="17">
                  <c:v>87.53704653008775</c:v>
                </c:pt>
                <c:pt idx="18">
                  <c:v>84.764135464473554</c:v>
                </c:pt>
                <c:pt idx="19">
                  <c:v>82.793294221642569</c:v>
                </c:pt>
                <c:pt idx="20">
                  <c:v>83.131012961041677</c:v>
                </c:pt>
                <c:pt idx="21">
                  <c:v>78.480507586182114</c:v>
                </c:pt>
                <c:pt idx="22">
                  <c:v>75.518197223501744</c:v>
                </c:pt>
                <c:pt idx="23">
                  <c:v>74.135250605270627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6345-45AF-AAB7-68DD4B7BF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nORWAY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NORWAY!$D$3:$AK$3</c15:sqref>
                  </c15:fullRef>
                </c:ext>
              </c:extLst>
              <c:f>NORWAY!$D$3:$AI$3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NORWAY!$D$7:$AK$7</c15:sqref>
                  </c15:fullRef>
                </c:ext>
              </c:extLst>
              <c:f>NORWAY!$D$7:$AI$7</c:f>
              <c:numCache>
                <c:formatCode>General</c:formatCode>
                <c:ptCount val="32"/>
                <c:pt idx="0">
                  <c:v>59.834048826086956</c:v>
                </c:pt>
                <c:pt idx="1">
                  <c:v>57.899943165217394</c:v>
                </c:pt>
                <c:pt idx="2">
                  <c:v>59.17429550869565</c:v>
                </c:pt>
                <c:pt idx="3">
                  <c:v>60.80744998695652</c:v>
                </c:pt>
                <c:pt idx="4">
                  <c:v>62.218958139130436</c:v>
                </c:pt>
                <c:pt idx="5">
                  <c:v>65.609353934782604</c:v>
                </c:pt>
                <c:pt idx="6">
                  <c:v>68.425858869565218</c:v>
                </c:pt>
                <c:pt idx="7">
                  <c:v>70.995157800000001</c:v>
                </c:pt>
                <c:pt idx="8">
                  <c:v>71.402916382608694</c:v>
                </c:pt>
                <c:pt idx="9">
                  <c:v>69.10609762608695</c:v>
                </c:pt>
                <c:pt idx="10">
                  <c:v>65.194871669565217</c:v>
                </c:pt>
                <c:pt idx="11">
                  <c:v>64.713975078260873</c:v>
                </c:pt>
                <c:pt idx="12">
                  <c:v>63.067045239130437</c:v>
                </c:pt>
                <c:pt idx="13">
                  <c:v>63.605966717391304</c:v>
                </c:pt>
                <c:pt idx="14">
                  <c:v>63.177179343478258</c:v>
                </c:pt>
                <c:pt idx="15">
                  <c:v>63.297179308695654</c:v>
                </c:pt>
                <c:pt idx="16">
                  <c:v>63.395295904347826</c:v>
                </c:pt>
                <c:pt idx="17">
                  <c:v>64.381705834782608</c:v>
                </c:pt>
                <c:pt idx="18">
                  <c:v>62.472295747826088</c:v>
                </c:pt>
                <c:pt idx="19">
                  <c:v>59.260521600000004</c:v>
                </c:pt>
                <c:pt idx="20">
                  <c:v>60.735568965217396</c:v>
                </c:pt>
                <c:pt idx="21">
                  <c:v>60.006824652173911</c:v>
                </c:pt>
                <c:pt idx="22">
                  <c:v>58.772266395652174</c:v>
                </c:pt>
                <c:pt idx="23">
                  <c:v>57.707890039130433</c:v>
                </c:pt>
                <c:pt idx="24">
                  <c:v>57.131979860869571</c:v>
                </c:pt>
                <c:pt idx="25">
                  <c:v>54.705072921739131</c:v>
                </c:pt>
                <c:pt idx="26">
                  <c:v>52.106123634782605</c:v>
                </c:pt>
                <c:pt idx="27">
                  <c:v>50.480543643478264</c:v>
                </c:pt>
                <c:pt idx="28">
                  <c:v>49.735475665217393</c:v>
                </c:pt>
                <c:pt idx="29">
                  <c:v>47.31497610000001</c:v>
                </c:pt>
                <c:pt idx="30">
                  <c:v>44.452509226086953</c:v>
                </c:pt>
                <c:pt idx="31">
                  <c:v>42.820913434782604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97-43ED-BD7B-299A4CF58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BELGIUM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5842290493245045E-3"/>
                  <c:y val="8.177668599307802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BELGIUM!$D$3:$AK$3</c15:sqref>
                  </c15:fullRef>
                </c:ext>
              </c:extLst>
              <c:f>BELGIUM!$D$3:$AI$3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BELGIUM!$D$8:$AK$8</c15:sqref>
                  </c15:fullRef>
                </c:ext>
              </c:extLst>
              <c:f>BELGIUM!$D$8:$AI$8</c:f>
              <c:numCache>
                <c:formatCode>General</c:formatCode>
                <c:ptCount val="32"/>
                <c:pt idx="0">
                  <c:v>86.828568070588233</c:v>
                </c:pt>
                <c:pt idx="1">
                  <c:v>86.907685694117646</c:v>
                </c:pt>
                <c:pt idx="2">
                  <c:v>86.986803317647059</c:v>
                </c:pt>
                <c:pt idx="3">
                  <c:v>87.065920941176472</c:v>
                </c:pt>
                <c:pt idx="4">
                  <c:v>87.145038647058826</c:v>
                </c:pt>
                <c:pt idx="5">
                  <c:v>87.224156270588225</c:v>
                </c:pt>
                <c:pt idx="6">
                  <c:v>85.471248882352938</c:v>
                </c:pt>
                <c:pt idx="7">
                  <c:v>83.718341494117652</c:v>
                </c:pt>
                <c:pt idx="8">
                  <c:v>81.965434064705875</c:v>
                </c:pt>
                <c:pt idx="9">
                  <c:v>80.212526668235299</c:v>
                </c:pt>
                <c:pt idx="10">
                  <c:v>78.459619279999998</c:v>
                </c:pt>
                <c:pt idx="11">
                  <c:v>76.564387331764706</c:v>
                </c:pt>
                <c:pt idx="12">
                  <c:v>74.364518521176464</c:v>
                </c:pt>
                <c:pt idx="13">
                  <c:v>71.06914843411765</c:v>
                </c:pt>
                <c:pt idx="14">
                  <c:v>66.977002663529404</c:v>
                </c:pt>
                <c:pt idx="15">
                  <c:v>65.717412995294112</c:v>
                </c:pt>
                <c:pt idx="16">
                  <c:v>65.27460837882353</c:v>
                </c:pt>
                <c:pt idx="17">
                  <c:v>62.982365484705888</c:v>
                </c:pt>
                <c:pt idx="18">
                  <c:v>61.114144938823529</c:v>
                </c:pt>
                <c:pt idx="19">
                  <c:v>61.135240978823532</c:v>
                </c:pt>
                <c:pt idx="20">
                  <c:v>61.503599887058819</c:v>
                </c:pt>
                <c:pt idx="21">
                  <c:v>60.639139803529417</c:v>
                </c:pt>
                <c:pt idx="22">
                  <c:v>60.574060062352949</c:v>
                </c:pt>
                <c:pt idx="23">
                  <c:v>59.943308748235296</c:v>
                </c:pt>
                <c:pt idx="24">
                  <c:v>58.628812916470586</c:v>
                </c:pt>
                <c:pt idx="25">
                  <c:v>59.106790342352944</c:v>
                </c:pt>
                <c:pt idx="26">
                  <c:v>59.272411182352947</c:v>
                </c:pt>
                <c:pt idx="27">
                  <c:v>57.81985172352941</c:v>
                </c:pt>
                <c:pt idx="28">
                  <c:v>57.385841347058829</c:v>
                </c:pt>
                <c:pt idx="29">
                  <c:v>56.305415929411765</c:v>
                </c:pt>
                <c:pt idx="30">
                  <c:v>56.023391521176471</c:v>
                </c:pt>
                <c:pt idx="31">
                  <c:v>55.60003117529412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1E-488D-A3B1-7A916944A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NORWAY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NORWAY!$D$3:$AK$3</c15:sqref>
                  </c15:fullRef>
                </c:ext>
              </c:extLst>
              <c:f>NORWAY!$D$3:$AI$3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NORWAY!$D$8:$AK$8</c15:sqref>
                  </c15:fullRef>
                </c:ext>
              </c:extLst>
              <c:f>NORWAY!$D$8:$AI$8</c:f>
              <c:numCache>
                <c:formatCode>General</c:formatCode>
                <c:ptCount val="32"/>
                <c:pt idx="0">
                  <c:v>25.91026471764706</c:v>
                </c:pt>
                <c:pt idx="1">
                  <c:v>25.554501436470588</c:v>
                </c:pt>
                <c:pt idx="2">
                  <c:v>26.24398690117647</c:v>
                </c:pt>
                <c:pt idx="3">
                  <c:v>24.546531108235293</c:v>
                </c:pt>
                <c:pt idx="4">
                  <c:v>23.876115208235294</c:v>
                </c:pt>
                <c:pt idx="5">
                  <c:v>24.471608872941175</c:v>
                </c:pt>
                <c:pt idx="6">
                  <c:v>24.971740631764707</c:v>
                </c:pt>
                <c:pt idx="7">
                  <c:v>24.26831557294118</c:v>
                </c:pt>
                <c:pt idx="8">
                  <c:v>24.82055869176471</c:v>
                </c:pt>
                <c:pt idx="9">
                  <c:v>25.454971063529413</c:v>
                </c:pt>
                <c:pt idx="10">
                  <c:v>24.828350984705882</c:v>
                </c:pt>
                <c:pt idx="11">
                  <c:v>24.97478030352941</c:v>
                </c:pt>
                <c:pt idx="12">
                  <c:v>25.154735858823528</c:v>
                </c:pt>
                <c:pt idx="13">
                  <c:v>26.065762931764706</c:v>
                </c:pt>
                <c:pt idx="14">
                  <c:v>26.122372508235294</c:v>
                </c:pt>
                <c:pt idx="15">
                  <c:v>26.211891892941175</c:v>
                </c:pt>
                <c:pt idx="16">
                  <c:v>26.355069044705882</c:v>
                </c:pt>
                <c:pt idx="17">
                  <c:v>26.245634124705884</c:v>
                </c:pt>
                <c:pt idx="18">
                  <c:v>26.451038492941176</c:v>
                </c:pt>
                <c:pt idx="19">
                  <c:v>26.353507180000001</c:v>
                </c:pt>
                <c:pt idx="20">
                  <c:v>26.087890648235291</c:v>
                </c:pt>
                <c:pt idx="21">
                  <c:v>25.579235351764709</c:v>
                </c:pt>
                <c:pt idx="22">
                  <c:v>25.765701870588234</c:v>
                </c:pt>
                <c:pt idx="23">
                  <c:v>26.012937044705883</c:v>
                </c:pt>
                <c:pt idx="24">
                  <c:v>25.800606909411766</c:v>
                </c:pt>
                <c:pt idx="25">
                  <c:v>25.785679788235292</c:v>
                </c:pt>
                <c:pt idx="26">
                  <c:v>25.83492346235294</c:v>
                </c:pt>
                <c:pt idx="27">
                  <c:v>25.648305059999998</c:v>
                </c:pt>
                <c:pt idx="28">
                  <c:v>26.703907110588233</c:v>
                </c:pt>
                <c:pt idx="29">
                  <c:v>24.848243691764704</c:v>
                </c:pt>
                <c:pt idx="30">
                  <c:v>24.986851350588235</c:v>
                </c:pt>
                <c:pt idx="31">
                  <c:v>25.3468208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2E-44BE-BDD8-392B7E9C6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PORTUGAL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PORTUGAL!$D$3:$AK$3</c15:sqref>
                  </c15:fullRef>
                </c:ext>
              </c:extLst>
              <c:f>(PORTUGAL!$D$3,PORTUGAL!$I$3,PORTUGAL!$N$3:$AI$3)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PORTUGAL!$D$7:$AK$7</c15:sqref>
                  </c15:fullRef>
                </c:ext>
              </c:extLst>
              <c:f>(PORTUGAL!$D$7,PORTUGAL!$I$7,PORTUGAL!$N$7:$AI$7)</c:f>
              <c:numCache>
                <c:formatCode>General</c:formatCode>
                <c:ptCount val="24"/>
                <c:pt idx="0">
                  <c:v>79.161297965217386</c:v>
                </c:pt>
                <c:pt idx="1">
                  <c:v>90.388441499999985</c:v>
                </c:pt>
                <c:pt idx="2">
                  <c:v>91.468918921739146</c:v>
                </c:pt>
                <c:pt idx="3">
                  <c:v>90.692430773913046</c:v>
                </c:pt>
                <c:pt idx="4">
                  <c:v>92.398960652173898</c:v>
                </c:pt>
                <c:pt idx="5">
                  <c:v>84.954458126086948</c:v>
                </c:pt>
                <c:pt idx="6">
                  <c:v>85.744537869565221</c:v>
                </c:pt>
                <c:pt idx="7">
                  <c:v>86.220679756521733</c:v>
                </c:pt>
                <c:pt idx="8">
                  <c:v>79.720538739130447</c:v>
                </c:pt>
                <c:pt idx="9">
                  <c:v>76.592234782608699</c:v>
                </c:pt>
                <c:pt idx="10">
                  <c:v>71.137280930434784</c:v>
                </c:pt>
                <c:pt idx="11">
                  <c:v>67.258852895652169</c:v>
                </c:pt>
                <c:pt idx="12">
                  <c:v>62.097225399999999</c:v>
                </c:pt>
                <c:pt idx="13">
                  <c:v>56.972304504347832</c:v>
                </c:pt>
                <c:pt idx="14">
                  <c:v>52.900651543478261</c:v>
                </c:pt>
                <c:pt idx="15">
                  <c:v>51.705608682608698</c:v>
                </c:pt>
                <c:pt idx="16">
                  <c:v>50.965855499999996</c:v>
                </c:pt>
                <c:pt idx="17">
                  <c:v>51.669348986956521</c:v>
                </c:pt>
                <c:pt idx="18">
                  <c:v>49.370781234782605</c:v>
                </c:pt>
                <c:pt idx="19">
                  <c:v>50.313201582608698</c:v>
                </c:pt>
                <c:pt idx="20">
                  <c:v>48.801545404347834</c:v>
                </c:pt>
                <c:pt idx="21">
                  <c:v>47.193338530434779</c:v>
                </c:pt>
                <c:pt idx="22">
                  <c:v>41.166691573913042</c:v>
                </c:pt>
                <c:pt idx="23">
                  <c:v>41.611726860869567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6-4ABF-8E50-51E7BA9A2305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PORTUGAL!$D$3:$AK$3</c15:sqref>
                  </c15:fullRef>
                </c:ext>
              </c:extLst>
              <c:f>(PORTUGAL!$D$3,PORTUGAL!$I$3,PORTUGAL!$N$3:$AI$3)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PORTUGAL!$D$8:$AK$8</c15:sqref>
                  </c15:fullRef>
                </c:ext>
              </c:extLst>
              <c:f>(PORTUGAL!$D$8,PORTUGAL!$I$8,PORTUGAL!$N$8:$AI$8)</c:f>
              <c:numCache>
                <c:formatCode>General</c:formatCode>
                <c:ptCount val="24"/>
                <c:pt idx="0">
                  <c:v>60.053059442352939</c:v>
                </c:pt>
                <c:pt idx="1">
                  <c:v>57.606583209411774</c:v>
                </c:pt>
                <c:pt idx="2">
                  <c:v>60.30437023882353</c:v>
                </c:pt>
                <c:pt idx="3">
                  <c:v>57.949553307058828</c:v>
                </c:pt>
                <c:pt idx="4">
                  <c:v>56.225509982352946</c:v>
                </c:pt>
                <c:pt idx="5">
                  <c:v>53.193087162352938</c:v>
                </c:pt>
                <c:pt idx="6">
                  <c:v>54.261635037647068</c:v>
                </c:pt>
                <c:pt idx="7">
                  <c:v>50.670584670588234</c:v>
                </c:pt>
                <c:pt idx="8">
                  <c:v>49.908036780000003</c:v>
                </c:pt>
                <c:pt idx="9">
                  <c:v>50.522955123529407</c:v>
                </c:pt>
                <c:pt idx="10">
                  <c:v>49.488367188235294</c:v>
                </c:pt>
                <c:pt idx="11">
                  <c:v>47.925010823529412</c:v>
                </c:pt>
                <c:pt idx="12">
                  <c:v>47.166006571764711</c:v>
                </c:pt>
                <c:pt idx="13">
                  <c:v>46.976813775294119</c:v>
                </c:pt>
                <c:pt idx="14">
                  <c:v>46.044375555294117</c:v>
                </c:pt>
                <c:pt idx="15">
                  <c:v>44.950955815294115</c:v>
                </c:pt>
                <c:pt idx="16">
                  <c:v>46.718959378823527</c:v>
                </c:pt>
                <c:pt idx="17">
                  <c:v>47.491550136470593</c:v>
                </c:pt>
                <c:pt idx="18">
                  <c:v>47.868735155294118</c:v>
                </c:pt>
                <c:pt idx="19">
                  <c:v>48.57430588705882</c:v>
                </c:pt>
                <c:pt idx="20">
                  <c:v>48.670096794117647</c:v>
                </c:pt>
                <c:pt idx="21">
                  <c:v>49.81242275058824</c:v>
                </c:pt>
                <c:pt idx="22">
                  <c:v>50.478055320000003</c:v>
                </c:pt>
                <c:pt idx="23">
                  <c:v>50.540149594117644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6-4ABF-8E50-51E7BA9A2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PORTUGAL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PORTUGAL!$D$29:$AK$29</c15:sqref>
                  </c15:fullRef>
                </c:ext>
              </c:extLst>
              <c:f>(PORTUGAL!$D$29,PORTUGAL!$I$29,PORTUGAL!$N$29:$AI$29)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PORTUGAL!$D$30:$AK$30</c15:sqref>
                  </c15:fullRef>
                </c:ext>
              </c:extLst>
              <c:f>(PORTUGAL!$D$30,PORTUGAL!$I$30,PORTUGAL!$N$30:$AI$30)</c:f>
              <c:numCache>
                <c:formatCode>General</c:formatCode>
                <c:ptCount val="24"/>
                <c:pt idx="0">
                  <c:v>88.283474595896294</c:v>
                </c:pt>
                <c:pt idx="1">
                  <c:v>100.804381484929</c:v>
                </c:pt>
                <c:pt idx="2">
                  <c:v>102.0093680562136</c:v>
                </c:pt>
                <c:pt idx="3">
                  <c:v>101.14340105674954</c:v>
                </c:pt>
                <c:pt idx="4">
                  <c:v>103.04658343282402</c:v>
                </c:pt>
                <c:pt idx="5">
                  <c:v>94.744211357903481</c:v>
                </c:pt>
                <c:pt idx="6">
                  <c:v>95.625336184744299</c:v>
                </c:pt>
                <c:pt idx="7">
                  <c:v>96.156346429164955</c:v>
                </c:pt>
                <c:pt idx="8">
                  <c:v>88.907159653188245</c:v>
                </c:pt>
                <c:pt idx="9">
                  <c:v>85.418364623637572</c:v>
                </c:pt>
                <c:pt idx="10">
                  <c:v>79.334807478809253</c:v>
                </c:pt>
                <c:pt idx="11">
                  <c:v>75.009447591062212</c:v>
                </c:pt>
                <c:pt idx="12">
                  <c:v>69.253018356082862</c:v>
                </c:pt>
                <c:pt idx="13">
                  <c:v>63.537525617496314</c:v>
                </c:pt>
                <c:pt idx="14">
                  <c:v>58.996674469601082</c:v>
                </c:pt>
                <c:pt idx="15">
                  <c:v>57.663920475408837</c:v>
                </c:pt>
                <c:pt idx="16">
                  <c:v>56.838921606229562</c:v>
                </c:pt>
                <c:pt idx="17">
                  <c:v>57.623482382524486</c:v>
                </c:pt>
                <c:pt idx="18">
                  <c:v>55.06003846520575</c:v>
                </c:pt>
                <c:pt idx="19">
                  <c:v>56.111058913007369</c:v>
                </c:pt>
                <c:pt idx="20">
                  <c:v>54.425206567965468</c:v>
                </c:pt>
                <c:pt idx="21">
                  <c:v>52.631677478025175</c:v>
                </c:pt>
                <c:pt idx="22">
                  <c:v>45.910547997324883</c:v>
                </c:pt>
                <c:pt idx="23">
                  <c:v>46.406867063083091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4DF5-422B-9878-5C7711FC6FCD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PORTUGAL!$D$29:$AK$29</c15:sqref>
                  </c15:fullRef>
                </c:ext>
              </c:extLst>
              <c:f>(PORTUGAL!$D$29,PORTUGAL!$I$29,PORTUGAL!$N$29:$AI$29)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PORTUGAL!$D$31:$AK$31</c15:sqref>
                  </c15:fullRef>
                </c:ext>
              </c:extLst>
              <c:f>(PORTUGAL!$D$31,PORTUGAL!$I$31,PORTUGAL!$N$31:$AI$31)</c:f>
              <c:numCache>
                <c:formatCode>General</c:formatCode>
                <c:ptCount val="24"/>
                <c:pt idx="0">
                  <c:v>105.10838608818099</c:v>
                </c:pt>
                <c:pt idx="1">
                  <c:v>100.82641992633404</c:v>
                </c:pt>
                <c:pt idx="2">
                  <c:v>105.54824498078105</c:v>
                </c:pt>
                <c:pt idx="3">
                  <c:v>101.42670630266417</c:v>
                </c:pt>
                <c:pt idx="4">
                  <c:v>98.409184579563814</c:v>
                </c:pt>
                <c:pt idx="5">
                  <c:v>93.101660341716538</c:v>
                </c:pt>
                <c:pt idx="6">
                  <c:v>94.971895491649803</c:v>
                </c:pt>
                <c:pt idx="7">
                  <c:v>88.686628563571801</c:v>
                </c:pt>
                <c:pt idx="8">
                  <c:v>87.351972530408077</c:v>
                </c:pt>
                <c:pt idx="9">
                  <c:v>88.428238673458409</c:v>
                </c:pt>
                <c:pt idx="10">
                  <c:v>86.617442201890555</c:v>
                </c:pt>
                <c:pt idx="11">
                  <c:v>83.881164218707042</c:v>
                </c:pt>
                <c:pt idx="12">
                  <c:v>82.552710470007739</c:v>
                </c:pt>
                <c:pt idx="13">
                  <c:v>82.221574143545936</c:v>
                </c:pt>
                <c:pt idx="14">
                  <c:v>80.589566093644379</c:v>
                </c:pt>
                <c:pt idx="15">
                  <c:v>78.675798747641281</c:v>
                </c:pt>
                <c:pt idx="16">
                  <c:v>81.770262258515629</c:v>
                </c:pt>
                <c:pt idx="17">
                  <c:v>83.122495906509513</c:v>
                </c:pt>
                <c:pt idx="18">
                  <c:v>83.782667244211936</c:v>
                </c:pt>
                <c:pt idx="19">
                  <c:v>85.01759851291834</c:v>
                </c:pt>
                <c:pt idx="20">
                  <c:v>85.185257375537006</c:v>
                </c:pt>
                <c:pt idx="21">
                  <c:v>87.184623249419232</c:v>
                </c:pt>
                <c:pt idx="22">
                  <c:v>88.349652404441045</c:v>
                </c:pt>
                <c:pt idx="23">
                  <c:v>88.458333444148735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4DF5-422B-9878-5C7711FC6FCD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PORTUGAL!$D$29:$AK$29</c15:sqref>
                  </c15:fullRef>
                </c:ext>
              </c:extLst>
              <c:f>(PORTUGAL!$D$29,PORTUGAL!$I$29,PORTUGAL!$N$29:$AI$29)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PORTUGAL!$D$32:$AK$32</c15:sqref>
                  </c15:fullRef>
                </c:ext>
              </c:extLst>
              <c:f>(PORTUGAL!$D$32,PORTUGAL!$I$32,PORTUGAL!$N$32:$AI$32)</c:f>
              <c:numCache>
                <c:formatCode>General</c:formatCode>
                <c:ptCount val="24"/>
                <c:pt idx="0">
                  <c:v>94.831642453604971</c:v>
                </c:pt>
                <c:pt idx="1">
                  <c:v>100.81295873145467</c:v>
                </c:pt>
                <c:pt idx="2">
                  <c:v>103.38668050986104</c:v>
                </c:pt>
                <c:pt idx="3">
                  <c:v>101.25366198181111</c:v>
                </c:pt>
                <c:pt idx="4">
                  <c:v>101.24173197026393</c:v>
                </c:pt>
                <c:pt idx="5">
                  <c:v>94.104939063735728</c:v>
                </c:pt>
                <c:pt idx="6">
                  <c:v>95.371020472866547</c:v>
                </c:pt>
                <c:pt idx="7">
                  <c:v>93.249171169666013</c:v>
                </c:pt>
                <c:pt idx="8">
                  <c:v>88.301888930974826</c:v>
                </c:pt>
                <c:pt idx="9">
                  <c:v>86.589791915711359</c:v>
                </c:pt>
                <c:pt idx="10">
                  <c:v>82.169170954360496</c:v>
                </c:pt>
                <c:pt idx="11">
                  <c:v>78.462273461229969</c:v>
                </c:pt>
                <c:pt idx="12">
                  <c:v>74.429189205942038</c:v>
                </c:pt>
                <c:pt idx="13">
                  <c:v>70.809259918520794</c:v>
                </c:pt>
                <c:pt idx="14">
                  <c:v>67.400515342843462</c:v>
                </c:pt>
                <c:pt idx="15">
                  <c:v>65.841633980494066</c:v>
                </c:pt>
                <c:pt idx="16">
                  <c:v>66.542069440543472</c:v>
                </c:pt>
                <c:pt idx="17">
                  <c:v>67.547565539669506</c:v>
                </c:pt>
                <c:pt idx="18">
                  <c:v>66.238735877422982</c:v>
                </c:pt>
                <c:pt idx="19">
                  <c:v>67.361333458137665</c:v>
                </c:pt>
                <c:pt idx="20">
                  <c:v>66.396858014214743</c:v>
                </c:pt>
                <c:pt idx="21">
                  <c:v>66.079503874802839</c:v>
                </c:pt>
                <c:pt idx="22">
                  <c:v>62.427626230756054</c:v>
                </c:pt>
                <c:pt idx="23">
                  <c:v>62.773078597228888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4DF5-422B-9878-5C7711FC6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PORTUGAL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PORTUGAL!$D$3:$AK$3</c15:sqref>
                  </c15:fullRef>
                </c:ext>
              </c:extLst>
              <c:f>PORTUGAL!$D$3:$AI$3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PORTUGAL!$D$7:$AK$7</c15:sqref>
                  </c15:fullRef>
                </c:ext>
              </c:extLst>
              <c:f>PORTUGAL!$D$7:$AI$7</c:f>
              <c:numCache>
                <c:formatCode>General</c:formatCode>
                <c:ptCount val="32"/>
                <c:pt idx="0">
                  <c:v>79.161297965217386</c:v>
                </c:pt>
                <c:pt idx="1">
                  <c:v>83.525161299999994</c:v>
                </c:pt>
                <c:pt idx="2">
                  <c:v>89.951585408695649</c:v>
                </c:pt>
                <c:pt idx="3">
                  <c:v>86.936453373913039</c:v>
                </c:pt>
                <c:pt idx="4">
                  <c:v>86.890844813043486</c:v>
                </c:pt>
                <c:pt idx="5">
                  <c:v>90.388441499999985</c:v>
                </c:pt>
                <c:pt idx="6">
                  <c:v>84.868660069565223</c:v>
                </c:pt>
                <c:pt idx="7">
                  <c:v>85.585017882608696</c:v>
                </c:pt>
                <c:pt idx="8">
                  <c:v>89.517450308695658</c:v>
                </c:pt>
                <c:pt idx="9">
                  <c:v>93.052990739130422</c:v>
                </c:pt>
                <c:pt idx="10">
                  <c:v>91.468918921739146</c:v>
                </c:pt>
                <c:pt idx="11">
                  <c:v>90.692430773913046</c:v>
                </c:pt>
                <c:pt idx="12">
                  <c:v>92.398960652173898</c:v>
                </c:pt>
                <c:pt idx="13">
                  <c:v>84.954458126086948</c:v>
                </c:pt>
                <c:pt idx="14">
                  <c:v>85.744537869565221</c:v>
                </c:pt>
                <c:pt idx="15">
                  <c:v>86.220679756521733</c:v>
                </c:pt>
                <c:pt idx="16">
                  <c:v>79.720538739130447</c:v>
                </c:pt>
                <c:pt idx="17">
                  <c:v>76.592234782608699</c:v>
                </c:pt>
                <c:pt idx="18">
                  <c:v>71.137280930434784</c:v>
                </c:pt>
                <c:pt idx="19">
                  <c:v>67.258852895652169</c:v>
                </c:pt>
                <c:pt idx="20">
                  <c:v>62.097225399999999</c:v>
                </c:pt>
                <c:pt idx="21">
                  <c:v>56.972304504347832</c:v>
                </c:pt>
                <c:pt idx="22">
                  <c:v>52.900651543478261</c:v>
                </c:pt>
                <c:pt idx="23">
                  <c:v>51.705608682608698</c:v>
                </c:pt>
                <c:pt idx="24">
                  <c:v>50.965855499999996</c:v>
                </c:pt>
                <c:pt idx="25">
                  <c:v>51.669348986956521</c:v>
                </c:pt>
                <c:pt idx="26">
                  <c:v>49.370781234782605</c:v>
                </c:pt>
                <c:pt idx="27">
                  <c:v>50.313201582608698</c:v>
                </c:pt>
                <c:pt idx="28">
                  <c:v>48.801545404347834</c:v>
                </c:pt>
                <c:pt idx="29">
                  <c:v>47.193338530434779</c:v>
                </c:pt>
                <c:pt idx="30">
                  <c:v>41.166691573913042</c:v>
                </c:pt>
                <c:pt idx="31">
                  <c:v>41.611726860869567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DF-489A-B333-FD7A09A52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PORTUGAL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PORTUGAL!$D$3:$AK$3</c15:sqref>
                  </c15:fullRef>
                </c:ext>
              </c:extLst>
              <c:f>PORTUGAL!$D$3:$AI$3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PORTUGAL!$D$8:$AK$8</c15:sqref>
                  </c15:fullRef>
                </c:ext>
              </c:extLst>
              <c:f>PORTUGAL!$D$8:$AI$8</c:f>
              <c:numCache>
                <c:formatCode>General</c:formatCode>
                <c:ptCount val="32"/>
                <c:pt idx="0">
                  <c:v>60.053059442352939</c:v>
                </c:pt>
                <c:pt idx="1">
                  <c:v>60.008370544705883</c:v>
                </c:pt>
                <c:pt idx="2">
                  <c:v>59.15598056941176</c:v>
                </c:pt>
                <c:pt idx="3">
                  <c:v>58.308496169411768</c:v>
                </c:pt>
                <c:pt idx="4">
                  <c:v>57.795656083529416</c:v>
                </c:pt>
                <c:pt idx="5">
                  <c:v>57.606583209411774</c:v>
                </c:pt>
                <c:pt idx="6">
                  <c:v>58.501051988235297</c:v>
                </c:pt>
                <c:pt idx="7">
                  <c:v>57.841098930588231</c:v>
                </c:pt>
                <c:pt idx="8">
                  <c:v>56.084725743529418</c:v>
                </c:pt>
                <c:pt idx="9">
                  <c:v>58.342545882352944</c:v>
                </c:pt>
                <c:pt idx="10">
                  <c:v>60.30437023882353</c:v>
                </c:pt>
                <c:pt idx="11">
                  <c:v>57.949553307058828</c:v>
                </c:pt>
                <c:pt idx="12">
                  <c:v>56.225509982352946</c:v>
                </c:pt>
                <c:pt idx="13">
                  <c:v>53.193087162352938</c:v>
                </c:pt>
                <c:pt idx="14">
                  <c:v>54.261635037647068</c:v>
                </c:pt>
                <c:pt idx="15">
                  <c:v>50.670584670588234</c:v>
                </c:pt>
                <c:pt idx="16">
                  <c:v>49.908036780000003</c:v>
                </c:pt>
                <c:pt idx="17">
                  <c:v>50.522955123529407</c:v>
                </c:pt>
                <c:pt idx="18">
                  <c:v>49.488367188235294</c:v>
                </c:pt>
                <c:pt idx="19">
                  <c:v>47.925010823529412</c:v>
                </c:pt>
                <c:pt idx="20">
                  <c:v>47.166006571764711</c:v>
                </c:pt>
                <c:pt idx="21">
                  <c:v>46.976813775294119</c:v>
                </c:pt>
                <c:pt idx="22">
                  <c:v>46.044375555294117</c:v>
                </c:pt>
                <c:pt idx="23">
                  <c:v>44.950955815294115</c:v>
                </c:pt>
                <c:pt idx="24">
                  <c:v>46.718959378823527</c:v>
                </c:pt>
                <c:pt idx="25">
                  <c:v>47.491550136470593</c:v>
                </c:pt>
                <c:pt idx="26">
                  <c:v>47.868735155294118</c:v>
                </c:pt>
                <c:pt idx="27">
                  <c:v>48.57430588705882</c:v>
                </c:pt>
                <c:pt idx="28">
                  <c:v>48.670096794117647</c:v>
                </c:pt>
                <c:pt idx="29">
                  <c:v>49.81242275058824</c:v>
                </c:pt>
                <c:pt idx="30">
                  <c:v>50.478055320000003</c:v>
                </c:pt>
                <c:pt idx="31">
                  <c:v>50.540149594117644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3A-4719-862C-2A8D33D24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SPAIN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SPAIN!$D$3:$AK$3</c15:sqref>
                  </c15:fullRef>
                </c:ext>
              </c:extLst>
              <c:f>(SPAIN!$D$3,SPAIN!$I$3,SPAIN!$N$3:$AI$3)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SPAIN!$D$7:$AK$7</c15:sqref>
                  </c15:fullRef>
                </c:ext>
              </c:extLst>
              <c:f>(SPAIN!$D$7,SPAIN!$I$7,SPAIN!$N$7:$AI$7)</c:f>
              <c:numCache>
                <c:formatCode>General</c:formatCode>
                <c:ptCount val="24"/>
                <c:pt idx="0">
                  <c:v>399.11508517391303</c:v>
                </c:pt>
                <c:pt idx="1">
                  <c:v>401.77290939130432</c:v>
                </c:pt>
                <c:pt idx="2">
                  <c:v>406.31276882608699</c:v>
                </c:pt>
                <c:pt idx="3">
                  <c:v>396.20841065217394</c:v>
                </c:pt>
                <c:pt idx="4">
                  <c:v>403.30393113043482</c:v>
                </c:pt>
                <c:pt idx="5">
                  <c:v>405.39288299999998</c:v>
                </c:pt>
                <c:pt idx="6">
                  <c:v>409.69932317391306</c:v>
                </c:pt>
                <c:pt idx="7">
                  <c:v>402.3481164347827</c:v>
                </c:pt>
                <c:pt idx="8">
                  <c:v>393.15124252173916</c:v>
                </c:pt>
                <c:pt idx="9">
                  <c:v>393.67228082608699</c:v>
                </c:pt>
                <c:pt idx="10">
                  <c:v>336.28864226086955</c:v>
                </c:pt>
                <c:pt idx="11">
                  <c:v>300.98888573478263</c:v>
                </c:pt>
                <c:pt idx="12">
                  <c:v>284.90313560434782</c:v>
                </c:pt>
                <c:pt idx="13">
                  <c:v>284.80064680869566</c:v>
                </c:pt>
                <c:pt idx="14">
                  <c:v>268.31801801304346</c:v>
                </c:pt>
                <c:pt idx="15">
                  <c:v>247.35427971739128</c:v>
                </c:pt>
                <c:pt idx="16">
                  <c:v>241.65573986521738</c:v>
                </c:pt>
                <c:pt idx="17">
                  <c:v>247.20995033913042</c:v>
                </c:pt>
                <c:pt idx="18">
                  <c:v>231.86757044347826</c:v>
                </c:pt>
                <c:pt idx="19">
                  <c:v>229.59184399565217</c:v>
                </c:pt>
                <c:pt idx="20">
                  <c:v>225.6846585913043</c:v>
                </c:pt>
                <c:pt idx="21">
                  <c:v>206.72436649565216</c:v>
                </c:pt>
                <c:pt idx="22">
                  <c:v>182.41257080869565</c:v>
                </c:pt>
                <c:pt idx="23">
                  <c:v>188.83344175652172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8-4154-AE38-F709742B4C01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SPAIN!$D$3:$AK$3</c15:sqref>
                  </c15:fullRef>
                </c:ext>
              </c:extLst>
              <c:f>(SPAIN!$D$3,SPAIN!$I$3,SPAIN!$N$3:$AI$3)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SPAIN!$D$8:$AK$8</c15:sqref>
                  </c15:fullRef>
                </c:ext>
              </c:extLst>
              <c:f>(SPAIN!$D$8,SPAIN!$I$8,SPAIN!$N$8:$AI$8)</c:f>
              <c:numCache>
                <c:formatCode>General</c:formatCode>
                <c:ptCount val="24"/>
                <c:pt idx="0">
                  <c:v>402.49657090588238</c:v>
                </c:pt>
                <c:pt idx="1">
                  <c:v>404.91587475294119</c:v>
                </c:pt>
                <c:pt idx="2">
                  <c:v>472.05794382352946</c:v>
                </c:pt>
                <c:pt idx="3">
                  <c:v>472.80342035294115</c:v>
                </c:pt>
                <c:pt idx="4">
                  <c:v>466.1078814</c:v>
                </c:pt>
                <c:pt idx="5">
                  <c:v>470.92802572941173</c:v>
                </c:pt>
                <c:pt idx="6">
                  <c:v>447.76888569411761</c:v>
                </c:pt>
                <c:pt idx="7">
                  <c:v>418.9305283882353</c:v>
                </c:pt>
                <c:pt idx="8">
                  <c:v>414.83393411764706</c:v>
                </c:pt>
                <c:pt idx="9">
                  <c:v>420.17655021176466</c:v>
                </c:pt>
                <c:pt idx="10">
                  <c:v>379.21071258823531</c:v>
                </c:pt>
                <c:pt idx="11">
                  <c:v>376.34258842352938</c:v>
                </c:pt>
                <c:pt idx="12">
                  <c:v>375.81927517647057</c:v>
                </c:pt>
                <c:pt idx="13">
                  <c:v>368.46148763529413</c:v>
                </c:pt>
                <c:pt idx="14">
                  <c:v>365.75738096470593</c:v>
                </c:pt>
                <c:pt idx="15">
                  <c:v>368.37919909411767</c:v>
                </c:pt>
                <c:pt idx="16">
                  <c:v>384.08592352941173</c:v>
                </c:pt>
                <c:pt idx="17">
                  <c:v>387.47310922352938</c:v>
                </c:pt>
                <c:pt idx="18">
                  <c:v>387.87321629411764</c:v>
                </c:pt>
                <c:pt idx="19">
                  <c:v>401.5705589411765</c:v>
                </c:pt>
                <c:pt idx="20">
                  <c:v>398.54008954117643</c:v>
                </c:pt>
                <c:pt idx="21">
                  <c:v>393.40036556470585</c:v>
                </c:pt>
                <c:pt idx="22">
                  <c:v>404.00212999999997</c:v>
                </c:pt>
                <c:pt idx="23">
                  <c:v>394.28595590588236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68-4154-AE38-F709742B4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SPAIN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SPAIN!$D$29:$AK$29</c15:sqref>
                  </c15:fullRef>
                </c:ext>
              </c:extLst>
              <c:f>(SPAIN!$D$29,SPAIN!$I$29,SPAIN!$N$29:$AI$29)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SPAIN!$D$30:$AK$30</c15:sqref>
                  </c15:fullRef>
                </c:ext>
              </c:extLst>
              <c:f>(SPAIN!$D$30,SPAIN!$I$30,SPAIN!$N$30:$AI$30)</c:f>
              <c:numCache>
                <c:formatCode>General</c:formatCode>
                <c:ptCount val="24"/>
                <c:pt idx="0">
                  <c:v>99.0024939116811</c:v>
                </c:pt>
                <c:pt idx="1">
                  <c:v>99.661780507641097</c:v>
                </c:pt>
                <c:pt idx="2">
                  <c:v>100.78791535633046</c:v>
                </c:pt>
                <c:pt idx="3">
                  <c:v>98.281478752566485</c:v>
                </c:pt>
                <c:pt idx="4">
                  <c:v>100.04155811073738</c:v>
                </c:pt>
                <c:pt idx="5">
                  <c:v>100.55973307437802</c:v>
                </c:pt>
                <c:pt idx="6">
                  <c:v>101.62796710745916</c:v>
                </c:pt>
                <c:pt idx="7">
                  <c:v>99.804463492913655</c:v>
                </c:pt>
                <c:pt idx="8">
                  <c:v>97.523132900796753</c:v>
                </c:pt>
                <c:pt idx="9">
                  <c:v>97.652379059286289</c:v>
                </c:pt>
                <c:pt idx="10">
                  <c:v>83.418080385239648</c:v>
                </c:pt>
                <c:pt idx="11">
                  <c:v>74.661799151131646</c:v>
                </c:pt>
                <c:pt idx="12">
                  <c:v>70.671648343729174</c:v>
                </c:pt>
                <c:pt idx="13">
                  <c:v>70.646225485149046</c:v>
                </c:pt>
                <c:pt idx="14">
                  <c:v>66.557626938995398</c:v>
                </c:pt>
                <c:pt idx="15">
                  <c:v>61.35746675943966</c:v>
                </c:pt>
                <c:pt idx="16">
                  <c:v>59.943915435579058</c:v>
                </c:pt>
                <c:pt idx="17">
                  <c:v>61.321665134987597</c:v>
                </c:pt>
                <c:pt idx="18">
                  <c:v>57.515911033891342</c:v>
                </c:pt>
                <c:pt idx="19">
                  <c:v>56.951405701557476</c:v>
                </c:pt>
                <c:pt idx="20">
                  <c:v>55.982208811800234</c:v>
                </c:pt>
                <c:pt idx="21">
                  <c:v>51.279013486708592</c:v>
                </c:pt>
                <c:pt idx="22">
                  <c:v>45.248350918714856</c:v>
                </c:pt>
                <c:pt idx="23">
                  <c:v>46.841080085147759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6C1B-4E93-9E95-D9CD89D6E879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SPAIN!$D$29:$AK$29</c15:sqref>
                  </c15:fullRef>
                </c:ext>
              </c:extLst>
              <c:f>(SPAIN!$D$29,SPAIN!$I$29,SPAIN!$N$29:$AI$29)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SPAIN!$D$31:$AK$31</c15:sqref>
                  </c15:fullRef>
                </c:ext>
              </c:extLst>
              <c:f>(SPAIN!$D$31,SPAIN!$I$31,SPAIN!$N$31:$AI$31)</c:f>
              <c:numCache>
                <c:formatCode>General</c:formatCode>
                <c:ptCount val="24"/>
                <c:pt idx="0">
                  <c:v>87.004079190228182</c:v>
                </c:pt>
                <c:pt idx="1">
                  <c:v>87.527038436864714</c:v>
                </c:pt>
                <c:pt idx="2">
                  <c:v>102.04053821964723</c:v>
                </c:pt>
                <c:pt idx="3">
                  <c:v>102.2016812049239</c:v>
                </c:pt>
                <c:pt idx="4">
                  <c:v>100.75436651110714</c:v>
                </c:pt>
                <c:pt idx="5">
                  <c:v>101.79629394417967</c:v>
                </c:pt>
                <c:pt idx="6">
                  <c:v>96.790190043534324</c:v>
                </c:pt>
                <c:pt idx="7">
                  <c:v>90.556460605516861</c:v>
                </c:pt>
                <c:pt idx="8">
                  <c:v>89.670936508935583</c:v>
                </c:pt>
                <c:pt idx="9">
                  <c:v>90.825801984408884</c:v>
                </c:pt>
                <c:pt idx="10">
                  <c:v>81.970583733307279</c:v>
                </c:pt>
                <c:pt idx="11">
                  <c:v>81.350607017998001</c:v>
                </c:pt>
                <c:pt idx="12">
                  <c:v>81.237487079892873</c:v>
                </c:pt>
                <c:pt idx="13">
                  <c:v>79.647020039498926</c:v>
                </c:pt>
                <c:pt idx="14">
                  <c:v>79.062497517040725</c:v>
                </c:pt>
                <c:pt idx="15">
                  <c:v>79.629232462484666</c:v>
                </c:pt>
                <c:pt idx="16">
                  <c:v>83.024414422698101</c:v>
                </c:pt>
                <c:pt idx="17">
                  <c:v>83.756592020384844</c:v>
                </c:pt>
                <c:pt idx="18">
                  <c:v>83.843079582690478</c:v>
                </c:pt>
                <c:pt idx="19">
                  <c:v>86.803911476682103</c:v>
                </c:pt>
                <c:pt idx="20">
                  <c:v>86.148842045735776</c:v>
                </c:pt>
                <c:pt idx="21">
                  <c:v>85.037833942341692</c:v>
                </c:pt>
                <c:pt idx="22">
                  <c:v>87.32952241662727</c:v>
                </c:pt>
                <c:pt idx="23">
                  <c:v>85.229264075523716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6C1B-4E93-9E95-D9CD89D6E879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SPAIN!$D$29:$AK$29</c15:sqref>
                  </c15:fullRef>
                </c:ext>
              </c:extLst>
              <c:f>(SPAIN!$D$29,SPAIN!$I$29,SPAIN!$N$29:$AI$29)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SPAIN!$D$32:$AK$32</c15:sqref>
                  </c15:fullRef>
                </c:ext>
              </c:extLst>
              <c:f>(SPAIN!$D$32,SPAIN!$I$32,SPAIN!$N$32:$AI$32)</c:f>
              <c:numCache>
                <c:formatCode>General</c:formatCode>
                <c:ptCount val="24"/>
                <c:pt idx="0">
                  <c:v>92.591111067061661</c:v>
                </c:pt>
                <c:pt idx="1">
                  <c:v>93.177550803749327</c:v>
                </c:pt>
                <c:pt idx="2">
                  <c:v>101.457257508864</c:v>
                </c:pt>
                <c:pt idx="3">
                  <c:v>100.37624871459661</c:v>
                </c:pt>
                <c:pt idx="4">
                  <c:v>100.42244905806064</c:v>
                </c:pt>
                <c:pt idx="5">
                  <c:v>101.22049246059919</c:v>
                </c:pt>
                <c:pt idx="6">
                  <c:v>99.042888862223677</c:v>
                </c:pt>
                <c:pt idx="7">
                  <c:v>94.862770074596227</c:v>
                </c:pt>
                <c:pt idx="8">
                  <c:v>93.327292166158017</c:v>
                </c:pt>
                <c:pt idx="9">
                  <c:v>94.004580565783186</c:v>
                </c:pt>
                <c:pt idx="10">
                  <c:v>82.644606937514098</c:v>
                </c:pt>
                <c:pt idx="11">
                  <c:v>78.235980324574996</c:v>
                </c:pt>
                <c:pt idx="12">
                  <c:v>76.317530636073599</c:v>
                </c:pt>
                <c:pt idx="13">
                  <c:v>75.455822513873457</c:v>
                </c:pt>
                <c:pt idx="14">
                  <c:v>73.239635734283823</c:v>
                </c:pt>
                <c:pt idx="15">
                  <c:v>71.121030354216231</c:v>
                </c:pt>
                <c:pt idx="16">
                  <c:v>72.277037659358371</c:v>
                </c:pt>
                <c:pt idx="17">
                  <c:v>73.309824295392914</c:v>
                </c:pt>
                <c:pt idx="18">
                  <c:v>71.583899238981189</c:v>
                </c:pt>
                <c:pt idx="19">
                  <c:v>72.903166649887254</c:v>
                </c:pt>
                <c:pt idx="20">
                  <c:v>72.101824551550322</c:v>
                </c:pt>
                <c:pt idx="21">
                  <c:v>69.318123431528491</c:v>
                </c:pt>
                <c:pt idx="22">
                  <c:v>67.734529908745188</c:v>
                </c:pt>
                <c:pt idx="23">
                  <c:v>67.353901985855359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6C1B-4E93-9E95-D9CD89D6E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SPAIN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SPAIN!$D$3:$AK$3</c15:sqref>
                  </c15:fullRef>
                </c:ext>
              </c:extLst>
              <c:f>SPAIN!$D$3:$AI$3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SPAIN!$D$7:$AK$7</c15:sqref>
                  </c15:fullRef>
                </c:ext>
              </c:extLst>
              <c:f>SPAIN!$D$7:$AI$7</c:f>
              <c:numCache>
                <c:formatCode>General</c:formatCode>
                <c:ptCount val="32"/>
                <c:pt idx="0">
                  <c:v>399.11508517391303</c:v>
                </c:pt>
                <c:pt idx="1">
                  <c:v>411.20883695652168</c:v>
                </c:pt>
                <c:pt idx="2">
                  <c:v>416.99427547826087</c:v>
                </c:pt>
                <c:pt idx="3">
                  <c:v>398.09485404347828</c:v>
                </c:pt>
                <c:pt idx="4">
                  <c:v>399.85281517391303</c:v>
                </c:pt>
                <c:pt idx="5">
                  <c:v>401.77290939130432</c:v>
                </c:pt>
                <c:pt idx="6">
                  <c:v>397.38997656521735</c:v>
                </c:pt>
                <c:pt idx="7">
                  <c:v>403.94400565217393</c:v>
                </c:pt>
                <c:pt idx="8">
                  <c:v>402.86717343478261</c:v>
                </c:pt>
                <c:pt idx="9">
                  <c:v>403.92559413043477</c:v>
                </c:pt>
                <c:pt idx="10">
                  <c:v>406.31276882608699</c:v>
                </c:pt>
                <c:pt idx="11">
                  <c:v>396.20841065217394</c:v>
                </c:pt>
                <c:pt idx="12">
                  <c:v>403.30393113043482</c:v>
                </c:pt>
                <c:pt idx="13">
                  <c:v>405.39288299999998</c:v>
                </c:pt>
                <c:pt idx="14">
                  <c:v>409.69932317391306</c:v>
                </c:pt>
                <c:pt idx="15">
                  <c:v>402.3481164347827</c:v>
                </c:pt>
                <c:pt idx="16">
                  <c:v>393.15124252173916</c:v>
                </c:pt>
                <c:pt idx="17">
                  <c:v>393.67228082608699</c:v>
                </c:pt>
                <c:pt idx="18">
                  <c:v>336.28864226086955</c:v>
                </c:pt>
                <c:pt idx="19">
                  <c:v>300.98888573478263</c:v>
                </c:pt>
                <c:pt idx="20">
                  <c:v>284.90313560434782</c:v>
                </c:pt>
                <c:pt idx="21">
                  <c:v>284.80064680869566</c:v>
                </c:pt>
                <c:pt idx="22">
                  <c:v>268.31801801304346</c:v>
                </c:pt>
                <c:pt idx="23">
                  <c:v>247.35427971739128</c:v>
                </c:pt>
                <c:pt idx="24">
                  <c:v>241.65573986521738</c:v>
                </c:pt>
                <c:pt idx="25">
                  <c:v>247.20995033913042</c:v>
                </c:pt>
                <c:pt idx="26">
                  <c:v>231.86757044347826</c:v>
                </c:pt>
                <c:pt idx="27">
                  <c:v>229.59184399565217</c:v>
                </c:pt>
                <c:pt idx="28">
                  <c:v>225.6846585913043</c:v>
                </c:pt>
                <c:pt idx="29">
                  <c:v>206.72436649565216</c:v>
                </c:pt>
                <c:pt idx="30">
                  <c:v>182.41257080869565</c:v>
                </c:pt>
                <c:pt idx="31">
                  <c:v>188.83344175652172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A0-4590-927B-711885DF8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SPAIN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SPAIN!$D$3:$AK$3</c15:sqref>
                  </c15:fullRef>
                </c:ext>
              </c:extLst>
              <c:f>SPAIN!$D$3:$AI$3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SPAIN!$D$8:$AK$8</c15:sqref>
                  </c15:fullRef>
                </c:ext>
              </c:extLst>
              <c:f>SPAIN!$D$8:$AI$8</c:f>
              <c:numCache>
                <c:formatCode>General</c:formatCode>
                <c:ptCount val="32"/>
                <c:pt idx="0">
                  <c:v>402.49657090588238</c:v>
                </c:pt>
                <c:pt idx="1">
                  <c:v>400.7207014588235</c:v>
                </c:pt>
                <c:pt idx="2">
                  <c:v>404.34106876470594</c:v>
                </c:pt>
                <c:pt idx="3">
                  <c:v>387.56261501176465</c:v>
                </c:pt>
                <c:pt idx="4">
                  <c:v>406.5579692588235</c:v>
                </c:pt>
                <c:pt idx="5">
                  <c:v>404.91587475294119</c:v>
                </c:pt>
                <c:pt idx="6">
                  <c:v>443.00396041176469</c:v>
                </c:pt>
                <c:pt idx="7">
                  <c:v>439.55151058823532</c:v>
                </c:pt>
                <c:pt idx="8">
                  <c:v>463.4214237882353</c:v>
                </c:pt>
                <c:pt idx="9">
                  <c:v>453.4561148352941</c:v>
                </c:pt>
                <c:pt idx="10">
                  <c:v>472.05794382352946</c:v>
                </c:pt>
                <c:pt idx="11">
                  <c:v>472.80342035294115</c:v>
                </c:pt>
                <c:pt idx="12">
                  <c:v>466.1078814</c:v>
                </c:pt>
                <c:pt idx="13">
                  <c:v>470.92802572941173</c:v>
                </c:pt>
                <c:pt idx="14">
                  <c:v>447.76888569411761</c:v>
                </c:pt>
                <c:pt idx="15">
                  <c:v>418.9305283882353</c:v>
                </c:pt>
                <c:pt idx="16">
                  <c:v>414.83393411764706</c:v>
                </c:pt>
                <c:pt idx="17">
                  <c:v>420.17655021176466</c:v>
                </c:pt>
                <c:pt idx="18">
                  <c:v>379.21071258823531</c:v>
                </c:pt>
                <c:pt idx="19">
                  <c:v>376.34258842352938</c:v>
                </c:pt>
                <c:pt idx="20">
                  <c:v>375.81927517647057</c:v>
                </c:pt>
                <c:pt idx="21">
                  <c:v>368.46148763529413</c:v>
                </c:pt>
                <c:pt idx="22">
                  <c:v>365.75738096470593</c:v>
                </c:pt>
                <c:pt idx="23">
                  <c:v>368.37919909411767</c:v>
                </c:pt>
                <c:pt idx="24">
                  <c:v>384.08592352941173</c:v>
                </c:pt>
                <c:pt idx="25">
                  <c:v>387.47310922352938</c:v>
                </c:pt>
                <c:pt idx="26">
                  <c:v>387.87321629411764</c:v>
                </c:pt>
                <c:pt idx="27">
                  <c:v>401.5705589411765</c:v>
                </c:pt>
                <c:pt idx="28">
                  <c:v>398.54008954117643</c:v>
                </c:pt>
                <c:pt idx="29">
                  <c:v>393.40036556470585</c:v>
                </c:pt>
                <c:pt idx="30">
                  <c:v>404.00212999999997</c:v>
                </c:pt>
                <c:pt idx="31">
                  <c:v>394.28595590588236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73-4081-8A9C-D1B71E59C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SWITZERLAND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SWITZERLAND!$D$3:$AK$3</c15:sqref>
                  </c15:fullRef>
                </c:ext>
              </c:extLst>
              <c:f>(SWITZERLAND!$D$3,SWITZERLAND!$I$3,SWITZERLAND!$N$3:$AI$3)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SWITZERLAND!$D$7:$AK$7</c15:sqref>
                  </c15:fullRef>
                </c:ext>
              </c:extLst>
              <c:f>(SWITZERLAND!$D$7,SWITZERLAND!$I$7,SWITZERLAND!$N$7:$AI$7)</c:f>
              <c:numCache>
                <c:formatCode>General</c:formatCode>
                <c:ptCount val="24"/>
                <c:pt idx="0">
                  <c:v>43.968400334782608</c:v>
                </c:pt>
                <c:pt idx="1">
                  <c:v>35.249059786956522</c:v>
                </c:pt>
                <c:pt idx="2">
                  <c:v>31.426223713043481</c:v>
                </c:pt>
                <c:pt idx="3">
                  <c:v>30.48117903478261</c:v>
                </c:pt>
                <c:pt idx="4">
                  <c:v>29.032332773043475</c:v>
                </c:pt>
                <c:pt idx="5">
                  <c:v>28.630365993478261</c:v>
                </c:pt>
                <c:pt idx="6">
                  <c:v>28.430309563478264</c:v>
                </c:pt>
                <c:pt idx="7">
                  <c:v>28.675343537826087</c:v>
                </c:pt>
                <c:pt idx="8">
                  <c:v>28.222168014782611</c:v>
                </c:pt>
                <c:pt idx="9">
                  <c:v>27.825974950869561</c:v>
                </c:pt>
                <c:pt idx="10">
                  <c:v>27.828750408260866</c:v>
                </c:pt>
                <c:pt idx="11">
                  <c:v>26.340649653043478</c:v>
                </c:pt>
                <c:pt idx="12">
                  <c:v>25.634903450434784</c:v>
                </c:pt>
                <c:pt idx="13">
                  <c:v>24.360771807826087</c:v>
                </c:pt>
                <c:pt idx="14">
                  <c:v>24.499197498695654</c:v>
                </c:pt>
                <c:pt idx="15">
                  <c:v>24.535479445217387</c:v>
                </c:pt>
                <c:pt idx="16">
                  <c:v>23.381458288695654</c:v>
                </c:pt>
                <c:pt idx="17">
                  <c:v>22.168946236956518</c:v>
                </c:pt>
                <c:pt idx="18">
                  <c:v>21.596214350869563</c:v>
                </c:pt>
                <c:pt idx="19">
                  <c:v>20.542009995652176</c:v>
                </c:pt>
                <c:pt idx="20">
                  <c:v>19.594546016956521</c:v>
                </c:pt>
                <c:pt idx="21">
                  <c:v>18.513526016086956</c:v>
                </c:pt>
                <c:pt idx="22">
                  <c:v>16.018808089565219</c:v>
                </c:pt>
                <c:pt idx="23">
                  <c:v>15.612484446086956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9-4649-9FC6-2062EAC4012B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SWITZERLAND!$D$3:$AK$3</c15:sqref>
                  </c15:fullRef>
                </c:ext>
              </c:extLst>
              <c:f>(SWITZERLAND!$D$3,SWITZERLAND!$I$3,SWITZERLAND!$N$3:$AI$3)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SWITZERLAND!$D$8:$AK$8</c15:sqref>
                  </c15:fullRef>
                </c:ext>
              </c:extLst>
              <c:f>(SWITZERLAND!$D$8,SWITZERLAND!$I$8,SWITZERLAND!$N$8:$AI$8)</c:f>
              <c:numCache>
                <c:formatCode>General</c:formatCode>
                <c:ptCount val="24"/>
                <c:pt idx="0">
                  <c:v>56.56416685294117</c:v>
                </c:pt>
                <c:pt idx="1">
                  <c:v>54.116772178823524</c:v>
                </c:pt>
                <c:pt idx="2">
                  <c:v>51.234676994117642</c:v>
                </c:pt>
                <c:pt idx="3">
                  <c:v>51.29166960235294</c:v>
                </c:pt>
                <c:pt idx="4">
                  <c:v>50.461140495294124</c:v>
                </c:pt>
                <c:pt idx="5">
                  <c:v>49.432022145882357</c:v>
                </c:pt>
                <c:pt idx="6">
                  <c:v>48.995322287058826</c:v>
                </c:pt>
                <c:pt idx="7">
                  <c:v>49.489291509411764</c:v>
                </c:pt>
                <c:pt idx="8">
                  <c:v>49.577531730588234</c:v>
                </c:pt>
                <c:pt idx="9">
                  <c:v>50.06914678705882</c:v>
                </c:pt>
                <c:pt idx="10">
                  <c:v>49.624125040000003</c:v>
                </c:pt>
                <c:pt idx="11">
                  <c:v>48.15689432235294</c:v>
                </c:pt>
                <c:pt idx="12">
                  <c:v>47.794110848235292</c:v>
                </c:pt>
                <c:pt idx="13">
                  <c:v>46.9212457</c:v>
                </c:pt>
                <c:pt idx="14">
                  <c:v>46.418333944705886</c:v>
                </c:pt>
                <c:pt idx="15">
                  <c:v>45.804490356470588</c:v>
                </c:pt>
                <c:pt idx="16">
                  <c:v>46.119020038823528</c:v>
                </c:pt>
                <c:pt idx="17">
                  <c:v>45.456806796470588</c:v>
                </c:pt>
                <c:pt idx="18">
                  <c:v>45.343621111764705</c:v>
                </c:pt>
                <c:pt idx="19">
                  <c:v>45.270293583529408</c:v>
                </c:pt>
                <c:pt idx="20">
                  <c:v>44.787427703529417</c:v>
                </c:pt>
                <c:pt idx="21">
                  <c:v>44.142904317647059</c:v>
                </c:pt>
                <c:pt idx="22">
                  <c:v>43.915108522352938</c:v>
                </c:pt>
                <c:pt idx="23">
                  <c:v>44.301963942352948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09-4649-9FC6-2062EAC40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dENMARK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DENMARK!$D$3:$AK$3</c15:sqref>
                  </c15:fullRef>
                </c:ext>
              </c:extLst>
              <c:f>(DENMARK!$D$3,DENMARK!$I$3,DENMARK!$N$3:$AI$3)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DENMARK!$D$7:$AK$7</c15:sqref>
                  </c15:fullRef>
                </c:ext>
              </c:extLst>
              <c:f>(DENMARK!$D$7,DENMARK!$I$7,DENMARK!$N$7:$AI$7)</c:f>
              <c:numCache>
                <c:formatCode>General</c:formatCode>
                <c:ptCount val="24"/>
                <c:pt idx="0">
                  <c:v>89.5657231</c:v>
                </c:pt>
                <c:pt idx="1">
                  <c:v>85.972594126086946</c:v>
                </c:pt>
                <c:pt idx="2">
                  <c:v>66.334874230434778</c:v>
                </c:pt>
                <c:pt idx="3">
                  <c:v>65.449108869565222</c:v>
                </c:pt>
                <c:pt idx="4">
                  <c:v>64.6716105</c:v>
                </c:pt>
                <c:pt idx="5">
                  <c:v>67.489244260869569</c:v>
                </c:pt>
                <c:pt idx="6">
                  <c:v>62.849492573913047</c:v>
                </c:pt>
                <c:pt idx="7">
                  <c:v>60.426777356521733</c:v>
                </c:pt>
                <c:pt idx="8">
                  <c:v>60.41733189130435</c:v>
                </c:pt>
                <c:pt idx="9">
                  <c:v>56.379061017391301</c:v>
                </c:pt>
                <c:pt idx="10">
                  <c:v>51.532290143478257</c:v>
                </c:pt>
                <c:pt idx="11">
                  <c:v>45.748848691304353</c:v>
                </c:pt>
                <c:pt idx="12">
                  <c:v>44.079110173913044</c:v>
                </c:pt>
                <c:pt idx="13">
                  <c:v>41.622246065217389</c:v>
                </c:pt>
                <c:pt idx="14">
                  <c:v>38.533232226086959</c:v>
                </c:pt>
                <c:pt idx="15">
                  <c:v>37.131234608695657</c:v>
                </c:pt>
                <c:pt idx="16">
                  <c:v>34.326501482608698</c:v>
                </c:pt>
                <c:pt idx="17">
                  <c:v>33.18955898695652</c:v>
                </c:pt>
                <c:pt idx="18">
                  <c:v>33.261351352173918</c:v>
                </c:pt>
                <c:pt idx="19">
                  <c:v>32.594000995652173</c:v>
                </c:pt>
                <c:pt idx="20">
                  <c:v>30.875361421739132</c:v>
                </c:pt>
                <c:pt idx="21">
                  <c:v>29.414746090434782</c:v>
                </c:pt>
                <c:pt idx="22">
                  <c:v>27.205976913043479</c:v>
                </c:pt>
                <c:pt idx="23">
                  <c:v>27.175954947826089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A-4F1C-9400-8B33800972BC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DENMARK!$D$3:$AK$3</c15:sqref>
                  </c15:fullRef>
                </c:ext>
              </c:extLst>
              <c:f>(DENMARK!$D$3,DENMARK!$I$3,DENMARK!$N$3:$AI$3)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DENMARK!$D$8:$AK$8</c15:sqref>
                  </c15:fullRef>
                </c:ext>
              </c:extLst>
              <c:f>(DENMARK!$D$8,DENMARK!$I$8,DENMARK!$N$8:$AI$8)</c:f>
              <c:numCache>
                <c:formatCode>General</c:formatCode>
                <c:ptCount val="24"/>
                <c:pt idx="0">
                  <c:v>116.33621950588237</c:v>
                </c:pt>
                <c:pt idx="1">
                  <c:v>96.647708047058828</c:v>
                </c:pt>
                <c:pt idx="2">
                  <c:v>85.608157105882341</c:v>
                </c:pt>
                <c:pt idx="3">
                  <c:v>83.087603694117647</c:v>
                </c:pt>
                <c:pt idx="4">
                  <c:v>81.037062120000002</c:v>
                </c:pt>
                <c:pt idx="5">
                  <c:v>79.871027056470581</c:v>
                </c:pt>
                <c:pt idx="6">
                  <c:v>79.376697951764712</c:v>
                </c:pt>
                <c:pt idx="7">
                  <c:v>76.665548342352949</c:v>
                </c:pt>
                <c:pt idx="8">
                  <c:v>74.0156020635294</c:v>
                </c:pt>
                <c:pt idx="9">
                  <c:v>73.191052232941161</c:v>
                </c:pt>
                <c:pt idx="10">
                  <c:v>72.611223654117651</c:v>
                </c:pt>
                <c:pt idx="11">
                  <c:v>69.223514887058826</c:v>
                </c:pt>
                <c:pt idx="12">
                  <c:v>70.059045345882353</c:v>
                </c:pt>
                <c:pt idx="13">
                  <c:v>67.189180544705891</c:v>
                </c:pt>
                <c:pt idx="14">
                  <c:v>65.908257660000004</c:v>
                </c:pt>
                <c:pt idx="15">
                  <c:v>63.960004656470588</c:v>
                </c:pt>
                <c:pt idx="16">
                  <c:v>64.090920468235296</c:v>
                </c:pt>
                <c:pt idx="17">
                  <c:v>65.378249983529415</c:v>
                </c:pt>
                <c:pt idx="18">
                  <c:v>65.494595583529417</c:v>
                </c:pt>
                <c:pt idx="19">
                  <c:v>67.073433098823543</c:v>
                </c:pt>
                <c:pt idx="20">
                  <c:v>66.282286889411765</c:v>
                </c:pt>
                <c:pt idx="21">
                  <c:v>62.605065888235295</c:v>
                </c:pt>
                <c:pt idx="22">
                  <c:v>64.981930909411759</c:v>
                </c:pt>
                <c:pt idx="23">
                  <c:v>58.306938142352941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EA-4F1C-9400-8B338009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SWITZERLAND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SWITZERLAND!$D$29:$AK$29</c15:sqref>
                  </c15:fullRef>
                </c:ext>
              </c:extLst>
              <c:f>(SWITZERLAND!$D$29,SWITZERLAND!$I$29,SWITZERLAND!$N$29:$AI$29)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SWITZERLAND!$D$30:$AK$30</c15:sqref>
                  </c15:fullRef>
                </c:ext>
              </c:extLst>
              <c:f>(SWITZERLAND!$D$30,SWITZERLAND!$I$30,SWITZERLAND!$N$30:$AI$30)</c:f>
              <c:numCache>
                <c:formatCode>General</c:formatCode>
                <c:ptCount val="24"/>
                <c:pt idx="0">
                  <c:v>142.39688755338088</c:v>
                </c:pt>
                <c:pt idx="1">
                  <c:v>114.15826740630648</c:v>
                </c:pt>
                <c:pt idx="2">
                  <c:v>101.777558660772</c:v>
                </c:pt>
                <c:pt idx="3">
                  <c:v>98.716919207014641</c:v>
                </c:pt>
                <c:pt idx="4">
                  <c:v>94.024658477851972</c:v>
                </c:pt>
                <c:pt idx="5">
                  <c:v>92.722841312021117</c:v>
                </c:pt>
                <c:pt idx="6">
                  <c:v>92.074934798476548</c:v>
                </c:pt>
                <c:pt idx="7">
                  <c:v>92.868506432338393</c:v>
                </c:pt>
                <c:pt idx="8">
                  <c:v>91.400843667593293</c:v>
                </c:pt>
                <c:pt idx="9">
                  <c:v>90.117725365769942</c:v>
                </c:pt>
                <c:pt idx="10">
                  <c:v>90.126714014232235</c:v>
                </c:pt>
                <c:pt idx="11">
                  <c:v>85.307322944842781</c:v>
                </c:pt>
                <c:pt idx="12">
                  <c:v>83.021680031093311</c:v>
                </c:pt>
                <c:pt idx="13">
                  <c:v>78.895253350584142</c:v>
                </c:pt>
                <c:pt idx="14">
                  <c:v>79.343561394251111</c:v>
                </c:pt>
                <c:pt idx="15">
                  <c:v>79.461064788046102</c:v>
                </c:pt>
                <c:pt idx="16">
                  <c:v>75.723630184826064</c:v>
                </c:pt>
                <c:pt idx="17">
                  <c:v>71.796765869227343</c:v>
                </c:pt>
                <c:pt idx="18">
                  <c:v>69.941905620494495</c:v>
                </c:pt>
                <c:pt idx="19">
                  <c:v>66.527739585679228</c:v>
                </c:pt>
                <c:pt idx="20">
                  <c:v>63.459264940071662</c:v>
                </c:pt>
                <c:pt idx="21">
                  <c:v>59.958253251342903</c:v>
                </c:pt>
                <c:pt idx="22">
                  <c:v>51.878812895190229</c:v>
                </c:pt>
                <c:pt idx="23">
                  <c:v>50.562885508018894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1631-4AF9-87B0-C32493A2D40E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SWITZERLAND!$D$29:$AK$29</c15:sqref>
                  </c15:fullRef>
                </c:ext>
              </c:extLst>
              <c:f>(SWITZERLAND!$D$29,SWITZERLAND!$I$29,SWITZERLAND!$N$29:$AI$29)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SWITZERLAND!$D$31:$AK$31</c15:sqref>
                  </c15:fullRef>
                </c:ext>
              </c:extLst>
              <c:f>(SWITZERLAND!$D$31,SWITZERLAND!$I$31,SWITZERLAND!$N$31:$AI$31)</c:f>
              <c:numCache>
                <c:formatCode>General</c:formatCode>
                <c:ptCount val="24"/>
                <c:pt idx="0">
                  <c:v>111.32023428804796</c:v>
                </c:pt>
                <c:pt idx="1">
                  <c:v>106.50367702792931</c:v>
                </c:pt>
                <c:pt idx="2">
                  <c:v>100.83161414691772</c:v>
                </c:pt>
                <c:pt idx="3">
                  <c:v>100.94377756864608</c:v>
                </c:pt>
                <c:pt idx="4">
                  <c:v>99.309267596613793</c:v>
                </c:pt>
                <c:pt idx="5">
                  <c:v>97.283927135673366</c:v>
                </c:pt>
                <c:pt idx="6">
                  <c:v>96.424486728388985</c:v>
                </c:pt>
                <c:pt idx="7">
                  <c:v>97.396635221380635</c:v>
                </c:pt>
                <c:pt idx="8">
                  <c:v>97.570295024777579</c:v>
                </c:pt>
                <c:pt idx="9">
                  <c:v>98.537810437991723</c:v>
                </c:pt>
                <c:pt idx="10">
                  <c:v>97.661992267193568</c:v>
                </c:pt>
                <c:pt idx="11">
                  <c:v>94.774431531653491</c:v>
                </c:pt>
                <c:pt idx="12">
                  <c:v>94.060461122797221</c:v>
                </c:pt>
                <c:pt idx="13">
                  <c:v>92.342632359296687</c:v>
                </c:pt>
                <c:pt idx="14">
                  <c:v>91.352884652570893</c:v>
                </c:pt>
                <c:pt idx="15">
                  <c:v>90.144819266648639</c:v>
                </c:pt>
                <c:pt idx="16">
                  <c:v>90.763824546459531</c:v>
                </c:pt>
                <c:pt idx="17">
                  <c:v>89.460566010379011</c:v>
                </c:pt>
                <c:pt idx="18">
                  <c:v>89.237812673053824</c:v>
                </c:pt>
                <c:pt idx="19">
                  <c:v>89.093501564500983</c:v>
                </c:pt>
                <c:pt idx="20">
                  <c:v>88.143204832807683</c:v>
                </c:pt>
                <c:pt idx="21">
                  <c:v>86.874760545329963</c:v>
                </c:pt>
                <c:pt idx="22">
                  <c:v>86.426450551338519</c:v>
                </c:pt>
                <c:pt idx="23">
                  <c:v>87.187795381219317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1631-4AF9-87B0-C32493A2D40E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SWITZERLAND!$D$29:$AK$29</c15:sqref>
                  </c15:fullRef>
                </c:ext>
              </c:extLst>
              <c:f>(SWITZERLAND!$D$29,SWITZERLAND!$I$29,SWITZERLAND!$N$29:$AI$29)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SWITZERLAND!$D$32:$AK$32</c15:sqref>
                  </c15:fullRef>
                </c:ext>
              </c:extLst>
              <c:f>(SWITZERLAND!$D$32,SWITZERLAND!$I$32,SWITZERLAND!$N$32:$AI$32)</c:f>
              <c:numCache>
                <c:formatCode>General</c:formatCode>
                <c:ptCount val="24"/>
                <c:pt idx="0">
                  <c:v>123.06672924119999</c:v>
                </c:pt>
                <c:pt idx="1">
                  <c:v>109.3969939652572</c:v>
                </c:pt>
                <c:pt idx="2">
                  <c:v>101.18916656297361</c:v>
                </c:pt>
                <c:pt idx="3">
                  <c:v>100.10205950193689</c:v>
                </c:pt>
                <c:pt idx="4">
                  <c:v>97.311766970889565</c:v>
                </c:pt>
                <c:pt idx="5">
                  <c:v>95.559907140631253</c:v>
                </c:pt>
                <c:pt idx="6">
                  <c:v>94.78042327802433</c:v>
                </c:pt>
                <c:pt idx="7">
                  <c:v>95.685072476397337</c:v>
                </c:pt>
                <c:pt idx="8">
                  <c:v>95.238337699381646</c:v>
                </c:pt>
                <c:pt idx="9">
                  <c:v>95.355148329511138</c:v>
                </c:pt>
                <c:pt idx="10">
                  <c:v>94.813773470488513</c:v>
                </c:pt>
                <c:pt idx="11">
                  <c:v>91.196010706011734</c:v>
                </c:pt>
                <c:pt idx="12">
                  <c:v>89.887972364900662</c:v>
                </c:pt>
                <c:pt idx="13">
                  <c:v>87.259730789738867</c:v>
                </c:pt>
                <c:pt idx="14">
                  <c:v>86.813545945787098</c:v>
                </c:pt>
                <c:pt idx="15">
                  <c:v>86.106525085092841</c:v>
                </c:pt>
                <c:pt idx="16">
                  <c:v>85.078863374645223</c:v>
                </c:pt>
                <c:pt idx="17">
                  <c:v>82.783922375686714</c:v>
                </c:pt>
                <c:pt idx="18">
                  <c:v>81.944257833858003</c:v>
                </c:pt>
                <c:pt idx="19">
                  <c:v>80.563992066322371</c:v>
                </c:pt>
                <c:pt idx="20">
                  <c:v>78.813056798579652</c:v>
                </c:pt>
                <c:pt idx="21">
                  <c:v>76.700736515593036</c:v>
                </c:pt>
                <c:pt idx="22">
                  <c:v>73.367977108061694</c:v>
                </c:pt>
                <c:pt idx="23">
                  <c:v>73.344145123515517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1631-4AF9-87B0-C32493A2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SWITZERLAND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SWITZERLAND!$D$3:$AK$3</c15:sqref>
                  </c15:fullRef>
                </c:ext>
              </c:extLst>
              <c:f>SWITZERLAND!$D$3:$AI$3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SWITZERLAND!$D$7:$AK$7</c15:sqref>
                  </c15:fullRef>
                </c:ext>
              </c:extLst>
              <c:f>SWITZERLAND!$D$7:$AI$7</c:f>
              <c:numCache>
                <c:formatCode>General</c:formatCode>
                <c:ptCount val="32"/>
                <c:pt idx="0">
                  <c:v>43.968400334782608</c:v>
                </c:pt>
                <c:pt idx="1">
                  <c:v>43.021152513043475</c:v>
                </c:pt>
                <c:pt idx="2">
                  <c:v>40.9798488826087</c:v>
                </c:pt>
                <c:pt idx="3">
                  <c:v>37.325284286956524</c:v>
                </c:pt>
                <c:pt idx="4">
                  <c:v>36.517554560869563</c:v>
                </c:pt>
                <c:pt idx="5">
                  <c:v>35.249059786956522</c:v>
                </c:pt>
                <c:pt idx="6">
                  <c:v>33.618132891304349</c:v>
                </c:pt>
                <c:pt idx="7">
                  <c:v>32.316559921739128</c:v>
                </c:pt>
                <c:pt idx="8">
                  <c:v>32.187655591304349</c:v>
                </c:pt>
                <c:pt idx="9">
                  <c:v>32.067206591304348</c:v>
                </c:pt>
                <c:pt idx="10">
                  <c:v>31.426223713043481</c:v>
                </c:pt>
                <c:pt idx="11">
                  <c:v>30.48117903478261</c:v>
                </c:pt>
                <c:pt idx="12">
                  <c:v>29.032332773043475</c:v>
                </c:pt>
                <c:pt idx="13">
                  <c:v>28.630365993478261</c:v>
                </c:pt>
                <c:pt idx="14">
                  <c:v>28.430309563478264</c:v>
                </c:pt>
                <c:pt idx="15">
                  <c:v>28.675343537826087</c:v>
                </c:pt>
                <c:pt idx="16">
                  <c:v>28.222168014782611</c:v>
                </c:pt>
                <c:pt idx="17">
                  <c:v>27.825974950869561</c:v>
                </c:pt>
                <c:pt idx="18">
                  <c:v>27.828750408260866</c:v>
                </c:pt>
                <c:pt idx="19">
                  <c:v>26.340649653043478</c:v>
                </c:pt>
                <c:pt idx="20">
                  <c:v>25.634903450434784</c:v>
                </c:pt>
                <c:pt idx="21">
                  <c:v>24.360771807826087</c:v>
                </c:pt>
                <c:pt idx="22">
                  <c:v>24.499197498695654</c:v>
                </c:pt>
                <c:pt idx="23">
                  <c:v>24.535479445217387</c:v>
                </c:pt>
                <c:pt idx="24">
                  <c:v>23.381458288695654</c:v>
                </c:pt>
                <c:pt idx="25">
                  <c:v>22.168946236956518</c:v>
                </c:pt>
                <c:pt idx="26">
                  <c:v>21.596214350869563</c:v>
                </c:pt>
                <c:pt idx="27">
                  <c:v>20.542009995652176</c:v>
                </c:pt>
                <c:pt idx="28">
                  <c:v>19.594546016956521</c:v>
                </c:pt>
                <c:pt idx="29">
                  <c:v>18.513526016086956</c:v>
                </c:pt>
                <c:pt idx="30">
                  <c:v>16.018808089565219</c:v>
                </c:pt>
                <c:pt idx="31">
                  <c:v>15.612484446086956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6C-43C1-BB55-24DE6EB4B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SWITZERLAND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SWITZERLAND!$D$3:$AK$3</c15:sqref>
                  </c15:fullRef>
                </c:ext>
              </c:extLst>
              <c:f>SWITZERLAND!$D$3:$AI$3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SWITZERLAND!$D$8:$AK$8</c15:sqref>
                  </c15:fullRef>
                </c:ext>
              </c:extLst>
              <c:f>SWITZERLAND!$D$8:$AI$8</c:f>
              <c:numCache>
                <c:formatCode>General</c:formatCode>
                <c:ptCount val="32"/>
                <c:pt idx="0">
                  <c:v>56.56416685294117</c:v>
                </c:pt>
                <c:pt idx="1">
                  <c:v>55.786887100000001</c:v>
                </c:pt>
                <c:pt idx="2">
                  <c:v>55.413287431764701</c:v>
                </c:pt>
                <c:pt idx="3">
                  <c:v>54.622880941176462</c:v>
                </c:pt>
                <c:pt idx="4">
                  <c:v>54.336251364705888</c:v>
                </c:pt>
                <c:pt idx="5">
                  <c:v>54.116772178823524</c:v>
                </c:pt>
                <c:pt idx="6">
                  <c:v>53.117575337647061</c:v>
                </c:pt>
                <c:pt idx="7">
                  <c:v>51.337221443529415</c:v>
                </c:pt>
                <c:pt idx="8">
                  <c:v>51.110052683529418</c:v>
                </c:pt>
                <c:pt idx="9">
                  <c:v>50.818030364705876</c:v>
                </c:pt>
                <c:pt idx="10">
                  <c:v>51.234676994117642</c:v>
                </c:pt>
                <c:pt idx="11">
                  <c:v>51.29166960235294</c:v>
                </c:pt>
                <c:pt idx="12">
                  <c:v>50.461140495294124</c:v>
                </c:pt>
                <c:pt idx="13">
                  <c:v>49.432022145882357</c:v>
                </c:pt>
                <c:pt idx="14">
                  <c:v>48.995322287058826</c:v>
                </c:pt>
                <c:pt idx="15">
                  <c:v>49.489291509411764</c:v>
                </c:pt>
                <c:pt idx="16">
                  <c:v>49.577531730588234</c:v>
                </c:pt>
                <c:pt idx="17">
                  <c:v>50.06914678705882</c:v>
                </c:pt>
                <c:pt idx="18">
                  <c:v>49.624125040000003</c:v>
                </c:pt>
                <c:pt idx="19">
                  <c:v>48.15689432235294</c:v>
                </c:pt>
                <c:pt idx="20">
                  <c:v>47.794110848235292</c:v>
                </c:pt>
                <c:pt idx="21">
                  <c:v>46.9212457</c:v>
                </c:pt>
                <c:pt idx="22">
                  <c:v>46.418333944705886</c:v>
                </c:pt>
                <c:pt idx="23">
                  <c:v>45.804490356470588</c:v>
                </c:pt>
                <c:pt idx="24">
                  <c:v>46.119020038823528</c:v>
                </c:pt>
                <c:pt idx="25">
                  <c:v>45.456806796470588</c:v>
                </c:pt>
                <c:pt idx="26">
                  <c:v>45.343621111764705</c:v>
                </c:pt>
                <c:pt idx="27">
                  <c:v>45.270293583529408</c:v>
                </c:pt>
                <c:pt idx="28">
                  <c:v>44.787427703529417</c:v>
                </c:pt>
                <c:pt idx="29">
                  <c:v>44.142904317647059</c:v>
                </c:pt>
                <c:pt idx="30">
                  <c:v>43.915108522352938</c:v>
                </c:pt>
                <c:pt idx="31">
                  <c:v>44.301963942352948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97-4031-9DAF-2A6958A30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SWEDEN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SWEDEN!$D$3:$AK$3</c15:sqref>
                  </c15:fullRef>
                </c:ext>
              </c:extLst>
              <c:f>(SWEDEN!$D$3,SWEDEN!$I$3,SWEDEN!$N$3:$AI$3)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SWEDEN!$D$7:$AK$7</c15:sqref>
                  </c15:fullRef>
                </c:ext>
              </c:extLst>
              <c:f>(SWEDEN!$D$7,SWEDEN!$I$7,SWEDEN!$N$7:$AI$7)</c:f>
              <c:numCache>
                <c:formatCode>General</c:formatCode>
                <c:ptCount val="24"/>
                <c:pt idx="0">
                  <c:v>88.030728891304349</c:v>
                </c:pt>
                <c:pt idx="1">
                  <c:v>78.491409591304361</c:v>
                </c:pt>
                <c:pt idx="2">
                  <c:v>67.635351760869568</c:v>
                </c:pt>
                <c:pt idx="3">
                  <c:v>64.580034643478271</c:v>
                </c:pt>
                <c:pt idx="4">
                  <c:v>62.239691865217388</c:v>
                </c:pt>
                <c:pt idx="5">
                  <c:v>60.986565469565214</c:v>
                </c:pt>
                <c:pt idx="6">
                  <c:v>59.860261939130439</c:v>
                </c:pt>
                <c:pt idx="7">
                  <c:v>58.831368247826092</c:v>
                </c:pt>
                <c:pt idx="8">
                  <c:v>58.285547021739127</c:v>
                </c:pt>
                <c:pt idx="9">
                  <c:v>56.705683452173915</c:v>
                </c:pt>
                <c:pt idx="10">
                  <c:v>54.288794486956519</c:v>
                </c:pt>
                <c:pt idx="11">
                  <c:v>50.20107631304348</c:v>
                </c:pt>
                <c:pt idx="12">
                  <c:v>51.592458065217393</c:v>
                </c:pt>
                <c:pt idx="13">
                  <c:v>49.752454378260865</c:v>
                </c:pt>
                <c:pt idx="14">
                  <c:v>47.508201330434787</c:v>
                </c:pt>
                <c:pt idx="15">
                  <c:v>46.483579191304344</c:v>
                </c:pt>
                <c:pt idx="16">
                  <c:v>45.891883556521734</c:v>
                </c:pt>
                <c:pt idx="17">
                  <c:v>44.702187447826084</c:v>
                </c:pt>
                <c:pt idx="18">
                  <c:v>43.829972017391299</c:v>
                </c:pt>
                <c:pt idx="19">
                  <c:v>42.177645573913047</c:v>
                </c:pt>
                <c:pt idx="20">
                  <c:v>40.902583156521736</c:v>
                </c:pt>
                <c:pt idx="21">
                  <c:v>38.171101530434782</c:v>
                </c:pt>
                <c:pt idx="22">
                  <c:v>35.515831491304347</c:v>
                </c:pt>
                <c:pt idx="23">
                  <c:v>35.047861830434783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2-4CFE-8EF4-C580F0021B50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SWEDEN!$D$3:$AK$3</c15:sqref>
                  </c15:fullRef>
                </c:ext>
              </c:extLst>
              <c:f>(SWEDEN!$D$3,SWEDEN!$I$3,SWEDEN!$N$3:$AI$3)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SWEDEN!$D$8:$AK$8</c15:sqref>
                  </c15:fullRef>
                </c:ext>
              </c:extLst>
              <c:f>(SWEDEN!$D$8,SWEDEN!$I$8,SWEDEN!$N$8:$AI$8)</c:f>
              <c:numCache>
                <c:formatCode>General</c:formatCode>
                <c:ptCount val="24"/>
                <c:pt idx="0">
                  <c:v>49.699292827058827</c:v>
                </c:pt>
                <c:pt idx="1">
                  <c:v>50.346440389411761</c:v>
                </c:pt>
                <c:pt idx="2">
                  <c:v>49.132815718823529</c:v>
                </c:pt>
                <c:pt idx="3">
                  <c:v>48.677991163529413</c:v>
                </c:pt>
                <c:pt idx="4">
                  <c:v>48.261895590588239</c:v>
                </c:pt>
                <c:pt idx="5">
                  <c:v>48.268558948235295</c:v>
                </c:pt>
                <c:pt idx="6">
                  <c:v>48.481906957647055</c:v>
                </c:pt>
                <c:pt idx="7">
                  <c:v>47.27470267882353</c:v>
                </c:pt>
                <c:pt idx="8">
                  <c:v>46.50538347411765</c:v>
                </c:pt>
                <c:pt idx="9">
                  <c:v>46.226297394117651</c:v>
                </c:pt>
                <c:pt idx="10">
                  <c:v>46.608623476470591</c:v>
                </c:pt>
                <c:pt idx="11">
                  <c:v>44.293064068235296</c:v>
                </c:pt>
                <c:pt idx="12">
                  <c:v>44.739211291764704</c:v>
                </c:pt>
                <c:pt idx="13">
                  <c:v>44.447991148235296</c:v>
                </c:pt>
                <c:pt idx="14">
                  <c:v>43.512366421176473</c:v>
                </c:pt>
                <c:pt idx="15">
                  <c:v>44.278860582352934</c:v>
                </c:pt>
                <c:pt idx="16">
                  <c:v>44.210325031764704</c:v>
                </c:pt>
                <c:pt idx="17">
                  <c:v>44.265656424705881</c:v>
                </c:pt>
                <c:pt idx="18">
                  <c:v>43.222424675294121</c:v>
                </c:pt>
                <c:pt idx="19">
                  <c:v>43.397422641176469</c:v>
                </c:pt>
                <c:pt idx="20">
                  <c:v>43.255034422352935</c:v>
                </c:pt>
                <c:pt idx="21">
                  <c:v>42.685526445882353</c:v>
                </c:pt>
                <c:pt idx="22">
                  <c:v>42.805863923529415</c:v>
                </c:pt>
                <c:pt idx="23">
                  <c:v>41.997954772941178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2-4CFE-8EF4-C580F0021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SWEDEN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SWEDEN!$D$29:$AK$29</c15:sqref>
                  </c15:fullRef>
                </c:ext>
              </c:extLst>
              <c:f>(SWEDEN!$D$29,SWEDEN!$I$29,SWEDEN!$N$29:$AI$29)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SWEDEN!$D$30:$AK$30</c15:sqref>
                  </c15:fullRef>
                </c:ext>
              </c:extLst>
              <c:f>(SWEDEN!$D$30,SWEDEN!$I$30,SWEDEN!$N$30:$AI$30)</c:f>
              <c:numCache>
                <c:formatCode>General</c:formatCode>
                <c:ptCount val="24"/>
                <c:pt idx="0">
                  <c:v>131.67584239428152</c:v>
                </c:pt>
                <c:pt idx="1">
                  <c:v>117.40698513823756</c:v>
                </c:pt>
                <c:pt idx="2">
                  <c:v>101.16855819452131</c:v>
                </c:pt>
                <c:pt idx="3">
                  <c:v>96.598432963467943</c:v>
                </c:pt>
                <c:pt idx="4">
                  <c:v>93.097762110232352</c:v>
                </c:pt>
                <c:pt idx="5">
                  <c:v>91.223343076649755</c:v>
                </c:pt>
                <c:pt idx="6">
                  <c:v>89.538624933002737</c:v>
                </c:pt>
                <c:pt idx="7">
                  <c:v>87.999611849242569</c:v>
                </c:pt>
                <c:pt idx="8">
                  <c:v>87.183175695107991</c:v>
                </c:pt>
                <c:pt idx="9">
                  <c:v>84.820025133814767</c:v>
                </c:pt>
                <c:pt idx="10">
                  <c:v>81.20485694792599</c:v>
                </c:pt>
                <c:pt idx="11">
                  <c:v>75.090472337013367</c:v>
                </c:pt>
                <c:pt idx="12">
                  <c:v>77.171692913248194</c:v>
                </c:pt>
                <c:pt idx="13">
                  <c:v>74.419426306575602</c:v>
                </c:pt>
                <c:pt idx="14">
                  <c:v>71.062485902466051</c:v>
                </c:pt>
                <c:pt idx="15">
                  <c:v>69.529862181124145</c:v>
                </c:pt>
                <c:pt idx="16">
                  <c:v>68.64480735842443</c:v>
                </c:pt>
                <c:pt idx="17">
                  <c:v>66.865266972031336</c:v>
                </c:pt>
                <c:pt idx="18">
                  <c:v>65.560612302028531</c:v>
                </c:pt>
                <c:pt idx="19">
                  <c:v>63.089072203525063</c:v>
                </c:pt>
                <c:pt idx="20">
                  <c:v>61.181841398670571</c:v>
                </c:pt>
                <c:pt idx="21">
                  <c:v>57.096107375684092</c:v>
                </c:pt>
                <c:pt idx="22">
                  <c:v>53.124370192654425</c:v>
                </c:pt>
                <c:pt idx="23">
                  <c:v>52.424383948236844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A0EB-4183-8768-5537CA92787C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SWEDEN!$D$29:$AK$29</c15:sqref>
                  </c15:fullRef>
                </c:ext>
              </c:extLst>
              <c:f>(SWEDEN!$D$29,SWEDEN!$I$29,SWEDEN!$N$29:$AI$29)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SWEDEN!$D$31:$AK$31</c15:sqref>
                  </c15:fullRef>
                </c:ext>
              </c:extLst>
              <c:f>(SWEDEN!$D$31,SWEDEN!$I$31,SWEDEN!$N$31:$AI$31)</c:f>
              <c:numCache>
                <c:formatCode>General</c:formatCode>
                <c:ptCount val="24"/>
                <c:pt idx="0">
                  <c:v>100.41070906562734</c:v>
                </c:pt>
                <c:pt idx="1">
                  <c:v>101.71818331545354</c:v>
                </c:pt>
                <c:pt idx="2">
                  <c:v>99.266218573473239</c:v>
                </c:pt>
                <c:pt idx="3">
                  <c:v>98.347306985405808</c:v>
                </c:pt>
                <c:pt idx="4">
                  <c:v>97.506642075676055</c:v>
                </c:pt>
                <c:pt idx="5">
                  <c:v>97.520104489888396</c:v>
                </c:pt>
                <c:pt idx="6">
                  <c:v>97.951145329389291</c:v>
                </c:pt>
                <c:pt idx="7">
                  <c:v>95.512152121869576</c:v>
                </c:pt>
                <c:pt idx="8">
                  <c:v>93.957846568446001</c:v>
                </c:pt>
                <c:pt idx="9">
                  <c:v>93.39399083551514</c:v>
                </c:pt>
                <c:pt idx="10">
                  <c:v>94.166429050218298</c:v>
                </c:pt>
                <c:pt idx="11">
                  <c:v>89.488153991586032</c:v>
                </c:pt>
                <c:pt idx="12">
                  <c:v>90.389534202731781</c:v>
                </c:pt>
                <c:pt idx="13">
                  <c:v>89.80116323319433</c:v>
                </c:pt>
                <c:pt idx="14">
                  <c:v>87.910859832093209</c:v>
                </c:pt>
                <c:pt idx="15">
                  <c:v>89.459457766599215</c:v>
                </c:pt>
                <c:pt idx="16">
                  <c:v>89.320990942640279</c:v>
                </c:pt>
                <c:pt idx="17">
                  <c:v>89.432780549348465</c:v>
                </c:pt>
                <c:pt idx="18">
                  <c:v>87.325071692348843</c:v>
                </c:pt>
                <c:pt idx="19">
                  <c:v>87.678631448227762</c:v>
                </c:pt>
                <c:pt idx="20">
                  <c:v>87.390955282202341</c:v>
                </c:pt>
                <c:pt idx="21">
                  <c:v>86.240341330109899</c:v>
                </c:pt>
                <c:pt idx="22">
                  <c:v>86.483466951630447</c:v>
                </c:pt>
                <c:pt idx="23">
                  <c:v>84.851195624280564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A0EB-4183-8768-5537CA92787C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SWEDEN!$D$29:$AK$29</c15:sqref>
                  </c15:fullRef>
                </c:ext>
              </c:extLst>
              <c:f>(SWEDEN!$D$29,SWEDEN!$I$29,SWEDEN!$N$29:$AI$29)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SWEDEN!$D$32:$AK$32</c15:sqref>
                  </c15:fullRef>
                </c:ext>
              </c:extLst>
              <c:f>(SWEDEN!$D$32,SWEDEN!$I$32,SWEDEN!$N$32:$AI$32)</c:f>
              <c:numCache>
                <c:formatCode>General</c:formatCode>
                <c:ptCount val="24"/>
                <c:pt idx="0">
                  <c:v>118.37547661231602</c:v>
                </c:pt>
                <c:pt idx="1">
                  <c:v>110.73287949057178</c:v>
                </c:pt>
                <c:pt idx="2">
                  <c:v>100.35929208535437</c:v>
                </c:pt>
                <c:pt idx="3">
                  <c:v>97.342413932742517</c:v>
                </c:pt>
                <c:pt idx="4">
                  <c:v>94.973324757375707</c:v>
                </c:pt>
                <c:pt idx="5">
                  <c:v>93.902021243714671</c:v>
                </c:pt>
                <c:pt idx="6">
                  <c:v>93.117359021356691</c:v>
                </c:pt>
                <c:pt idx="7">
                  <c:v>91.195489267302719</c:v>
                </c:pt>
                <c:pt idx="8">
                  <c:v>90.065159268331442</c:v>
                </c:pt>
                <c:pt idx="9">
                  <c:v>88.467438974526829</c:v>
                </c:pt>
                <c:pt idx="10">
                  <c:v>86.718783540134368</c:v>
                </c:pt>
                <c:pt idx="11">
                  <c:v>81.215328111820099</c:v>
                </c:pt>
                <c:pt idx="12">
                  <c:v>82.794637877214711</c:v>
                </c:pt>
                <c:pt idx="13">
                  <c:v>80.962904798589463</c:v>
                </c:pt>
                <c:pt idx="14">
                  <c:v>78.22988012848063</c:v>
                </c:pt>
                <c:pt idx="15">
                  <c:v>78.008025647982848</c:v>
                </c:pt>
                <c:pt idx="16">
                  <c:v>77.440573611981549</c:v>
                </c:pt>
                <c:pt idx="17">
                  <c:v>76.465615776323816</c:v>
                </c:pt>
                <c:pt idx="18">
                  <c:v>74.819337281547234</c:v>
                </c:pt>
                <c:pt idx="19">
                  <c:v>73.5496107508569</c:v>
                </c:pt>
                <c:pt idx="20">
                  <c:v>72.331347713191292</c:v>
                </c:pt>
                <c:pt idx="21">
                  <c:v>69.494230484718869</c:v>
                </c:pt>
                <c:pt idx="22">
                  <c:v>67.315519943604755</c:v>
                </c:pt>
                <c:pt idx="23">
                  <c:v>66.21893431527522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A0EB-4183-8768-5537CA927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SWEDEN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SWEDEN!$D$3:$AK$3</c15:sqref>
                  </c15:fullRef>
                </c:ext>
              </c:extLst>
              <c:f>SWEDEN!$D$3:$AI$3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SWEDEN!$D$7:$AK$7</c15:sqref>
                  </c15:fullRef>
                </c:ext>
              </c:extLst>
              <c:f>SWEDEN!$D$7:$AI$7</c:f>
              <c:numCache>
                <c:formatCode>General</c:formatCode>
                <c:ptCount val="32"/>
                <c:pt idx="0">
                  <c:v>88.030728891304349</c:v>
                </c:pt>
                <c:pt idx="1">
                  <c:v>89.315688365217397</c:v>
                </c:pt>
                <c:pt idx="2">
                  <c:v>85.019235699999996</c:v>
                </c:pt>
                <c:pt idx="3">
                  <c:v>81.027916321739127</c:v>
                </c:pt>
                <c:pt idx="4">
                  <c:v>81.919316043478261</c:v>
                </c:pt>
                <c:pt idx="5">
                  <c:v>78.491409591304361</c:v>
                </c:pt>
                <c:pt idx="6">
                  <c:v>76.956659378260866</c:v>
                </c:pt>
                <c:pt idx="7">
                  <c:v>73.495688152173912</c:v>
                </c:pt>
                <c:pt idx="8">
                  <c:v>70.535346456521737</c:v>
                </c:pt>
                <c:pt idx="9">
                  <c:v>68.506178695652167</c:v>
                </c:pt>
                <c:pt idx="10">
                  <c:v>67.635351760869568</c:v>
                </c:pt>
                <c:pt idx="11">
                  <c:v>64.580034643478271</c:v>
                </c:pt>
                <c:pt idx="12">
                  <c:v>62.239691865217388</c:v>
                </c:pt>
                <c:pt idx="13">
                  <c:v>60.986565469565214</c:v>
                </c:pt>
                <c:pt idx="14">
                  <c:v>59.860261939130439</c:v>
                </c:pt>
                <c:pt idx="15">
                  <c:v>58.831368247826092</c:v>
                </c:pt>
                <c:pt idx="16">
                  <c:v>58.285547021739127</c:v>
                </c:pt>
                <c:pt idx="17">
                  <c:v>56.705683452173915</c:v>
                </c:pt>
                <c:pt idx="18">
                  <c:v>54.288794486956519</c:v>
                </c:pt>
                <c:pt idx="19">
                  <c:v>50.20107631304348</c:v>
                </c:pt>
                <c:pt idx="20">
                  <c:v>51.592458065217393</c:v>
                </c:pt>
                <c:pt idx="21">
                  <c:v>49.752454378260865</c:v>
                </c:pt>
                <c:pt idx="22">
                  <c:v>47.508201330434787</c:v>
                </c:pt>
                <c:pt idx="23">
                  <c:v>46.483579191304344</c:v>
                </c:pt>
                <c:pt idx="24">
                  <c:v>45.891883556521734</c:v>
                </c:pt>
                <c:pt idx="25">
                  <c:v>44.702187447826084</c:v>
                </c:pt>
                <c:pt idx="26">
                  <c:v>43.829972017391299</c:v>
                </c:pt>
                <c:pt idx="27">
                  <c:v>42.177645573913047</c:v>
                </c:pt>
                <c:pt idx="28">
                  <c:v>40.902583156521736</c:v>
                </c:pt>
                <c:pt idx="29">
                  <c:v>38.171101530434782</c:v>
                </c:pt>
                <c:pt idx="30">
                  <c:v>35.515831491304347</c:v>
                </c:pt>
                <c:pt idx="31">
                  <c:v>35.047861830434783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C-4BB6-9F75-80F9C1E20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SWEDEN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SWEDEN!$D$3:$AK$3</c15:sqref>
                  </c15:fullRef>
                </c:ext>
              </c:extLst>
              <c:f>SWEDEN!$D$3:$AI$3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SWEDEN!$D$8:$AK$8</c15:sqref>
                  </c15:fullRef>
                </c:ext>
              </c:extLst>
              <c:f>SWEDEN!$D$8:$AI$8</c:f>
              <c:numCache>
                <c:formatCode>General</c:formatCode>
                <c:ptCount val="32"/>
                <c:pt idx="0">
                  <c:v>49.699292827058827</c:v>
                </c:pt>
                <c:pt idx="1">
                  <c:v>48.053108262352943</c:v>
                </c:pt>
                <c:pt idx="2">
                  <c:v>48.929744985882351</c:v>
                </c:pt>
                <c:pt idx="3">
                  <c:v>49.950358631764701</c:v>
                </c:pt>
                <c:pt idx="4">
                  <c:v>50.811339567058823</c:v>
                </c:pt>
                <c:pt idx="5">
                  <c:v>50.346440389411761</c:v>
                </c:pt>
                <c:pt idx="6">
                  <c:v>50.418880770588238</c:v>
                </c:pt>
                <c:pt idx="7">
                  <c:v>51.460676787058823</c:v>
                </c:pt>
                <c:pt idx="8">
                  <c:v>50.957111940000004</c:v>
                </c:pt>
                <c:pt idx="9">
                  <c:v>49.713007490588232</c:v>
                </c:pt>
                <c:pt idx="10">
                  <c:v>49.132815718823529</c:v>
                </c:pt>
                <c:pt idx="11">
                  <c:v>48.677991163529413</c:v>
                </c:pt>
                <c:pt idx="12">
                  <c:v>48.261895590588239</c:v>
                </c:pt>
                <c:pt idx="13">
                  <c:v>48.268558948235295</c:v>
                </c:pt>
                <c:pt idx="14">
                  <c:v>48.481906957647055</c:v>
                </c:pt>
                <c:pt idx="15">
                  <c:v>47.27470267882353</c:v>
                </c:pt>
                <c:pt idx="16">
                  <c:v>46.50538347411765</c:v>
                </c:pt>
                <c:pt idx="17">
                  <c:v>46.226297394117651</c:v>
                </c:pt>
                <c:pt idx="18">
                  <c:v>46.608623476470591</c:v>
                </c:pt>
                <c:pt idx="19">
                  <c:v>44.293064068235296</c:v>
                </c:pt>
                <c:pt idx="20">
                  <c:v>44.739211291764704</c:v>
                </c:pt>
                <c:pt idx="21">
                  <c:v>44.447991148235296</c:v>
                </c:pt>
                <c:pt idx="22">
                  <c:v>43.512366421176473</c:v>
                </c:pt>
                <c:pt idx="23">
                  <c:v>44.278860582352934</c:v>
                </c:pt>
                <c:pt idx="24">
                  <c:v>44.210325031764704</c:v>
                </c:pt>
                <c:pt idx="25">
                  <c:v>44.265656424705881</c:v>
                </c:pt>
                <c:pt idx="26">
                  <c:v>43.222424675294121</c:v>
                </c:pt>
                <c:pt idx="27">
                  <c:v>43.397422641176469</c:v>
                </c:pt>
                <c:pt idx="28">
                  <c:v>43.255034422352935</c:v>
                </c:pt>
                <c:pt idx="29">
                  <c:v>42.685526445882353</c:v>
                </c:pt>
                <c:pt idx="30">
                  <c:v>42.805863923529415</c:v>
                </c:pt>
                <c:pt idx="31">
                  <c:v>41.997954772941178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4-4465-82B9-D19FDA253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UNITED KINGDOM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'UNITED KINGDOM'!$D$3:$AK$3</c15:sqref>
                  </c15:fullRef>
                </c:ext>
              </c:extLst>
              <c:f>('UNITED KINGDOM'!$D$3,'UNITED KINGDOM'!$I$3,'UNITED KINGDOM'!$N$3:$AI$3)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'UNITED KINGDOM'!$D$7:$AK$7</c15:sqref>
                  </c15:fullRef>
                </c:ext>
              </c:extLst>
              <c:f>('UNITED KINGDOM'!$D$7,'UNITED KINGDOM'!$I$7,'UNITED KINGDOM'!$N$7:$AI$7)</c:f>
              <c:numCache>
                <c:formatCode>General</c:formatCode>
                <c:ptCount val="24"/>
                <c:pt idx="0">
                  <c:v>927.83983052173915</c:v>
                </c:pt>
                <c:pt idx="1">
                  <c:v>791.32193182608694</c:v>
                </c:pt>
                <c:pt idx="2">
                  <c:v>628.38815473913053</c:v>
                </c:pt>
                <c:pt idx="3">
                  <c:v>611.33080399999994</c:v>
                </c:pt>
                <c:pt idx="4">
                  <c:v>582.45224982608693</c:v>
                </c:pt>
                <c:pt idx="5">
                  <c:v>571.41163069565209</c:v>
                </c:pt>
                <c:pt idx="6">
                  <c:v>553.70279847826089</c:v>
                </c:pt>
                <c:pt idx="7">
                  <c:v>546.38953965217388</c:v>
                </c:pt>
                <c:pt idx="8">
                  <c:v>527.00176230434784</c:v>
                </c:pt>
                <c:pt idx="9">
                  <c:v>503.71430595652174</c:v>
                </c:pt>
                <c:pt idx="10">
                  <c:v>450.86210734782611</c:v>
                </c:pt>
                <c:pt idx="11">
                  <c:v>394.36176743478262</c:v>
                </c:pt>
                <c:pt idx="12">
                  <c:v>386.29117526086958</c:v>
                </c:pt>
                <c:pt idx="13">
                  <c:v>359.12669495652176</c:v>
                </c:pt>
                <c:pt idx="14">
                  <c:v>366.16075452173914</c:v>
                </c:pt>
                <c:pt idx="15">
                  <c:v>347.33583682608696</c:v>
                </c:pt>
                <c:pt idx="16">
                  <c:v>324.01695108695651</c:v>
                </c:pt>
                <c:pt idx="17">
                  <c:v>311.19449017391304</c:v>
                </c:pt>
                <c:pt idx="18">
                  <c:v>284.02989503913045</c:v>
                </c:pt>
                <c:pt idx="19">
                  <c:v>271.93877282173912</c:v>
                </c:pt>
                <c:pt idx="20">
                  <c:v>259.0867914478261</c:v>
                </c:pt>
                <c:pt idx="21">
                  <c:v>240.69729837391304</c:v>
                </c:pt>
                <c:pt idx="22">
                  <c:v>207.72860786086957</c:v>
                </c:pt>
                <c:pt idx="23">
                  <c:v>207.50125802608696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7-4C5D-8687-A6996843A623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'UNITED KINGDOM'!$D$3:$AK$3</c15:sqref>
                  </c15:fullRef>
                </c:ext>
              </c:extLst>
              <c:f>('UNITED KINGDOM'!$D$3,'UNITED KINGDOM'!$I$3,'UNITED KINGDOM'!$N$3:$AI$3)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'UNITED KINGDOM'!$D$8:$AK$8</c15:sqref>
                  </c15:fullRef>
                </c:ext>
              </c:extLst>
              <c:f>('UNITED KINGDOM'!$D$8,'UNITED KINGDOM'!$I$8,'UNITED KINGDOM'!$N$8:$AI$8)</c:f>
              <c:numCache>
                <c:formatCode>General</c:formatCode>
                <c:ptCount val="24"/>
                <c:pt idx="0">
                  <c:v>252.06911890588231</c:v>
                </c:pt>
                <c:pt idx="1">
                  <c:v>240.87742354117648</c:v>
                </c:pt>
                <c:pt idx="2">
                  <c:v>243.78406607058824</c:v>
                </c:pt>
                <c:pt idx="3">
                  <c:v>241.22030577647061</c:v>
                </c:pt>
                <c:pt idx="4">
                  <c:v>237.49444805882354</c:v>
                </c:pt>
                <c:pt idx="5">
                  <c:v>233.34676663529413</c:v>
                </c:pt>
                <c:pt idx="6">
                  <c:v>237.45976050588234</c:v>
                </c:pt>
                <c:pt idx="7">
                  <c:v>231.66230738823529</c:v>
                </c:pt>
                <c:pt idx="8">
                  <c:v>228.3399002705882</c:v>
                </c:pt>
                <c:pt idx="9">
                  <c:v>225.53286559999998</c:v>
                </c:pt>
                <c:pt idx="10">
                  <c:v>211.95403130588235</c:v>
                </c:pt>
                <c:pt idx="11">
                  <c:v>214.25403695294119</c:v>
                </c:pt>
                <c:pt idx="12">
                  <c:v>215.42699129411764</c:v>
                </c:pt>
                <c:pt idx="13">
                  <c:v>214.97777881176469</c:v>
                </c:pt>
                <c:pt idx="14">
                  <c:v>214.25919965882352</c:v>
                </c:pt>
                <c:pt idx="15">
                  <c:v>210.45382465882352</c:v>
                </c:pt>
                <c:pt idx="16">
                  <c:v>219.7206489882353</c:v>
                </c:pt>
                <c:pt idx="17">
                  <c:v>221.55741052941175</c:v>
                </c:pt>
                <c:pt idx="18">
                  <c:v>223.18456901176472</c:v>
                </c:pt>
                <c:pt idx="19">
                  <c:v>225.70077583529411</c:v>
                </c:pt>
                <c:pt idx="20">
                  <c:v>222.39916588235295</c:v>
                </c:pt>
                <c:pt idx="21">
                  <c:v>221.7036438235294</c:v>
                </c:pt>
                <c:pt idx="22">
                  <c:v>214.22430342352939</c:v>
                </c:pt>
                <c:pt idx="23">
                  <c:v>218.26336905882351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7-4C5D-8687-A6996843A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UNITED KINGDOM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'UNITED KINGDOM'!$D$29:$AK$29</c15:sqref>
                  </c15:fullRef>
                </c:ext>
              </c:extLst>
              <c:f>('UNITED KINGDOM'!$D$29,'UNITED KINGDOM'!$I$29,'UNITED KINGDOM'!$N$29:$AI$29)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'UNITED KINGDOM'!$D$30:$AK$30</c15:sqref>
                  </c15:fullRef>
                </c:ext>
              </c:extLst>
              <c:f>('UNITED KINGDOM'!$D$30,'UNITED KINGDOM'!$I$30,'UNITED KINGDOM'!$N$30:$AI$30)</c:f>
              <c:numCache>
                <c:formatCode>General</c:formatCode>
                <c:ptCount val="24"/>
                <c:pt idx="0">
                  <c:v>146.05649186597256</c:v>
                </c:pt>
                <c:pt idx="1">
                  <c:v>124.56644077688644</c:v>
                </c:pt>
                <c:pt idx="2">
                  <c:v>98.91811753729074</c:v>
                </c:pt>
                <c:pt idx="3">
                  <c:v>96.23302391710854</c:v>
                </c:pt>
                <c:pt idx="4">
                  <c:v>91.687088105718146</c:v>
                </c:pt>
                <c:pt idx="5">
                  <c:v>89.949122084887918</c:v>
                </c:pt>
                <c:pt idx="6">
                  <c:v>87.161475097087404</c:v>
                </c:pt>
                <c:pt idx="7">
                  <c:v>86.010253848431276</c:v>
                </c:pt>
                <c:pt idx="8">
                  <c:v>82.958314654454512</c:v>
                </c:pt>
                <c:pt idx="9">
                  <c:v>79.292505032191514</c:v>
                </c:pt>
                <c:pt idx="10">
                  <c:v>70.972742868231634</c:v>
                </c:pt>
                <c:pt idx="11">
                  <c:v>62.078706240925229</c:v>
                </c:pt>
                <c:pt idx="12">
                  <c:v>60.80826888587022</c:v>
                </c:pt>
                <c:pt idx="13">
                  <c:v>56.532155093272721</c:v>
                </c:pt>
                <c:pt idx="14">
                  <c:v>57.639426014261559</c:v>
                </c:pt>
                <c:pt idx="15">
                  <c:v>54.676089727279212</c:v>
                </c:pt>
                <c:pt idx="16">
                  <c:v>51.0053326275698</c:v>
                </c:pt>
                <c:pt idx="17">
                  <c:v>48.986876859191568</c:v>
                </c:pt>
                <c:pt idx="18">
                  <c:v>44.71074499048877</c:v>
                </c:pt>
                <c:pt idx="19">
                  <c:v>42.807413363949465</c:v>
                </c:pt>
                <c:pt idx="20">
                  <c:v>40.784310613612661</c:v>
                </c:pt>
                <c:pt idx="21">
                  <c:v>37.889516967969094</c:v>
                </c:pt>
                <c:pt idx="22">
                  <c:v>32.699729766181918</c:v>
                </c:pt>
                <c:pt idx="23">
                  <c:v>32.663941348609903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D875-4363-BCAA-4E1433880140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'UNITED KINGDOM'!$D$29:$AK$29</c15:sqref>
                  </c15:fullRef>
                </c:ext>
              </c:extLst>
              <c:f>('UNITED KINGDOM'!$D$29,'UNITED KINGDOM'!$I$29,'UNITED KINGDOM'!$N$29:$AI$29)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'UNITED KINGDOM'!$D$31:$AK$31</c15:sqref>
                  </c15:fullRef>
                </c:ext>
              </c:extLst>
              <c:f>('UNITED KINGDOM'!$D$31,'UNITED KINGDOM'!$I$31,'UNITED KINGDOM'!$N$31:$AI$31)</c:f>
              <c:numCache>
                <c:formatCode>General</c:formatCode>
                <c:ptCount val="24"/>
                <c:pt idx="0">
                  <c:v>102.98694915182655</c:v>
                </c:pt>
                <c:pt idx="1">
                  <c:v>98.414399501752001</c:v>
                </c:pt>
                <c:pt idx="2">
                  <c:v>99.601955707281618</c:v>
                </c:pt>
                <c:pt idx="3">
                  <c:v>98.55448963054117</c:v>
                </c:pt>
                <c:pt idx="4">
                  <c:v>97.032229700487903</c:v>
                </c:pt>
                <c:pt idx="5">
                  <c:v>95.337626816496822</c:v>
                </c:pt>
                <c:pt idx="6">
                  <c:v>97.018057535065722</c:v>
                </c:pt>
                <c:pt idx="7">
                  <c:v>94.649413521753857</c:v>
                </c:pt>
                <c:pt idx="8">
                  <c:v>93.291989913610308</c:v>
                </c:pt>
                <c:pt idx="9">
                  <c:v>92.145130123160442</c:v>
                </c:pt>
                <c:pt idx="10">
                  <c:v>86.597275935152894</c:v>
                </c:pt>
                <c:pt idx="11">
                  <c:v>87.536980749652628</c:v>
                </c:pt>
                <c:pt idx="12">
                  <c:v>88.016210373719588</c:v>
                </c:pt>
                <c:pt idx="13">
                  <c:v>87.832677288511618</c:v>
                </c:pt>
                <c:pt idx="14">
                  <c:v>87.539090057331805</c:v>
                </c:pt>
                <c:pt idx="15">
                  <c:v>85.984342044843359</c:v>
                </c:pt>
                <c:pt idx="16">
                  <c:v>89.770454243570796</c:v>
                </c:pt>
                <c:pt idx="17">
                  <c:v>90.520893124248602</c:v>
                </c:pt>
                <c:pt idx="18">
                  <c:v>91.185695257137482</c:v>
                </c:pt>
                <c:pt idx="19">
                  <c:v>92.213732587989796</c:v>
                </c:pt>
                <c:pt idx="20">
                  <c:v>90.864806000637088</c:v>
                </c:pt>
                <c:pt idx="21">
                  <c:v>90.580639121263118</c:v>
                </c:pt>
                <c:pt idx="22">
                  <c:v>87.524832631331236</c:v>
                </c:pt>
                <c:pt idx="23">
                  <c:v>89.175058763784378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D875-4363-BCAA-4E1433880140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'UNITED KINGDOM'!$D$29:$AK$29</c15:sqref>
                  </c15:fullRef>
                </c:ext>
              </c:extLst>
              <c:f>('UNITED KINGDOM'!$D$29,'UNITED KINGDOM'!$I$29,'UNITED KINGDOM'!$N$29:$AI$29)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'UNITED KINGDOM'!$D$32:$AK$32</c15:sqref>
                  </c15:fullRef>
                </c:ext>
              </c:extLst>
              <c:f>('UNITED KINGDOM'!$D$32,'UNITED KINGDOM'!$I$32,'UNITED KINGDOM'!$N$32:$AI$32)</c:f>
              <c:numCache>
                <c:formatCode>General</c:formatCode>
                <c:ptCount val="24"/>
                <c:pt idx="0">
                  <c:v>134.07763041428404</c:v>
                </c:pt>
                <c:pt idx="1">
                  <c:v>117.29281632275956</c:v>
                </c:pt>
                <c:pt idx="2">
                  <c:v>99.108312328725262</c:v>
                </c:pt>
                <c:pt idx="3">
                  <c:v>96.878689377980066</c:v>
                </c:pt>
                <c:pt idx="4">
                  <c:v>93.173723592618131</c:v>
                </c:pt>
                <c:pt idx="5">
                  <c:v>91.44781809009325</c:v>
                </c:pt>
                <c:pt idx="6">
                  <c:v>89.902870244821557</c:v>
                </c:pt>
                <c:pt idx="7">
                  <c:v>88.413049194381301</c:v>
                </c:pt>
                <c:pt idx="8">
                  <c:v>85.832402848000896</c:v>
                </c:pt>
                <c:pt idx="9">
                  <c:v>82.867184621363137</c:v>
                </c:pt>
                <c:pt idx="10">
                  <c:v>75.318368687808828</c:v>
                </c:pt>
                <c:pt idx="11">
                  <c:v>69.159374479339931</c:v>
                </c:pt>
                <c:pt idx="12">
                  <c:v>68.375569138666918</c:v>
                </c:pt>
                <c:pt idx="13">
                  <c:v>65.237718122599219</c:v>
                </c:pt>
                <c:pt idx="14">
                  <c:v>65.955370657582179</c:v>
                </c:pt>
                <c:pt idx="15">
                  <c:v>63.383802722881263</c:v>
                </c:pt>
                <c:pt idx="16">
                  <c:v>61.787012481426565</c:v>
                </c:pt>
                <c:pt idx="17">
                  <c:v>60.538664851774165</c:v>
                </c:pt>
                <c:pt idx="18">
                  <c:v>57.636746873379614</c:v>
                </c:pt>
                <c:pt idx="19">
                  <c:v>56.548712099129425</c:v>
                </c:pt>
                <c:pt idx="20">
                  <c:v>54.713116862025757</c:v>
                </c:pt>
                <c:pt idx="21">
                  <c:v>52.544412567800848</c:v>
                </c:pt>
                <c:pt idx="22">
                  <c:v>47.94814593012903</c:v>
                </c:pt>
                <c:pt idx="23">
                  <c:v>48.381285980972102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D875-4363-BCAA-4E1433880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UNITED KINGDOM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'UNITED KINGDOM'!$D$3:$AK$3</c15:sqref>
                  </c15:fullRef>
                </c:ext>
              </c:extLst>
              <c:f>'UNITED KINGDOM'!$D$3:$AI$3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'UNITED KINGDOM'!$D$7:$AK$7</c15:sqref>
                  </c15:fullRef>
                </c:ext>
              </c:extLst>
              <c:f>'UNITED KINGDOM'!$D$7:$AI$7</c:f>
              <c:numCache>
                <c:formatCode>General</c:formatCode>
                <c:ptCount val="32"/>
                <c:pt idx="0">
                  <c:v>927.83983052173915</c:v>
                </c:pt>
                <c:pt idx="1">
                  <c:v>903.61956908695652</c:v>
                </c:pt>
                <c:pt idx="2">
                  <c:v>890.71180921739131</c:v>
                </c:pt>
                <c:pt idx="3">
                  <c:v>847.89062765217386</c:v>
                </c:pt>
                <c:pt idx="4">
                  <c:v>831.31001252173917</c:v>
                </c:pt>
                <c:pt idx="5">
                  <c:v>791.32193182608694</c:v>
                </c:pt>
                <c:pt idx="6">
                  <c:v>766.83062186956522</c:v>
                </c:pt>
                <c:pt idx="7">
                  <c:v>711.64816982608693</c:v>
                </c:pt>
                <c:pt idx="8">
                  <c:v>687.84629839130434</c:v>
                </c:pt>
                <c:pt idx="9">
                  <c:v>653.74921195652166</c:v>
                </c:pt>
                <c:pt idx="10">
                  <c:v>628.38815473913053</c:v>
                </c:pt>
                <c:pt idx="11">
                  <c:v>611.33080399999994</c:v>
                </c:pt>
                <c:pt idx="12">
                  <c:v>582.45224982608693</c:v>
                </c:pt>
                <c:pt idx="13">
                  <c:v>571.41163069565209</c:v>
                </c:pt>
                <c:pt idx="14">
                  <c:v>553.70279847826089</c:v>
                </c:pt>
                <c:pt idx="15">
                  <c:v>546.38953965217388</c:v>
                </c:pt>
                <c:pt idx="16">
                  <c:v>527.00176230434784</c:v>
                </c:pt>
                <c:pt idx="17">
                  <c:v>503.71430595652174</c:v>
                </c:pt>
                <c:pt idx="18">
                  <c:v>450.86210734782611</c:v>
                </c:pt>
                <c:pt idx="19">
                  <c:v>394.36176743478262</c:v>
                </c:pt>
                <c:pt idx="20">
                  <c:v>386.29117526086958</c:v>
                </c:pt>
                <c:pt idx="21">
                  <c:v>359.12669495652176</c:v>
                </c:pt>
                <c:pt idx="22">
                  <c:v>366.16075452173914</c:v>
                </c:pt>
                <c:pt idx="23">
                  <c:v>347.33583682608696</c:v>
                </c:pt>
                <c:pt idx="24">
                  <c:v>324.01695108695651</c:v>
                </c:pt>
                <c:pt idx="25">
                  <c:v>311.19449017391304</c:v>
                </c:pt>
                <c:pt idx="26">
                  <c:v>284.02989503913045</c:v>
                </c:pt>
                <c:pt idx="27">
                  <c:v>271.93877282173912</c:v>
                </c:pt>
                <c:pt idx="28">
                  <c:v>259.0867914478261</c:v>
                </c:pt>
                <c:pt idx="29">
                  <c:v>240.69729837391304</c:v>
                </c:pt>
                <c:pt idx="30">
                  <c:v>207.72860786086957</c:v>
                </c:pt>
                <c:pt idx="31">
                  <c:v>207.50125802608696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210-812E-8D5CA00C5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1" baseline="0"/>
              <a:t>DENMARK</a:t>
            </a:r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DENMARK!$D$29:$AK$29</c15:sqref>
                  </c15:fullRef>
                </c:ext>
              </c:extLst>
              <c:f>(DENMARK!$D$29,DENMARK!$I$29,DENMARK!$N$29:$AI$29)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DENMARK!$D$30:$AK$30</c15:sqref>
                  </c15:fullRef>
                </c:ext>
              </c:extLst>
              <c:f>(DENMARK!$D$30,DENMARK!$I$30,DENMARK!$N$30:$AI$30)</c:f>
              <c:numCache>
                <c:formatCode>General</c:formatCode>
                <c:ptCount val="24"/>
                <c:pt idx="0">
                  <c:v>127.4251018164331</c:v>
                </c:pt>
                <c:pt idx="1">
                  <c:v>122.31315932891194</c:v>
                </c:pt>
                <c:pt idx="2">
                  <c:v>94.374586730640004</c:v>
                </c:pt>
                <c:pt idx="3">
                  <c:v>93.114408870318869</c:v>
                </c:pt>
                <c:pt idx="4">
                  <c:v>92.008262395139482</c:v>
                </c:pt>
                <c:pt idx="5">
                  <c:v>96.016908297091931</c:v>
                </c:pt>
                <c:pt idx="6">
                  <c:v>89.41593628848878</c:v>
                </c:pt>
                <c:pt idx="7">
                  <c:v>85.969140767130341</c:v>
                </c:pt>
                <c:pt idx="8">
                  <c:v>85.955702709295593</c:v>
                </c:pt>
                <c:pt idx="9">
                  <c:v>80.210457101261113</c:v>
                </c:pt>
                <c:pt idx="10">
                  <c:v>73.314959016578186</c:v>
                </c:pt>
                <c:pt idx="11">
                  <c:v>65.086860248594917</c:v>
                </c:pt>
                <c:pt idx="12">
                  <c:v>62.711324237482124</c:v>
                </c:pt>
                <c:pt idx="13">
                  <c:v>59.215945108458101</c:v>
                </c:pt>
                <c:pt idx="14">
                  <c:v>54.821206928048483</c:v>
                </c:pt>
                <c:pt idx="15">
                  <c:v>52.826585738611747</c:v>
                </c:pt>
                <c:pt idx="16">
                  <c:v>48.83629356221158</c:v>
                </c:pt>
                <c:pt idx="17">
                  <c:v>47.218766139291603</c:v>
                </c:pt>
                <c:pt idx="18">
                  <c:v>47.320905095254197</c:v>
                </c:pt>
                <c:pt idx="19">
                  <c:v>46.371466133743525</c:v>
                </c:pt>
                <c:pt idx="20">
                  <c:v>43.926358618147304</c:v>
                </c:pt>
                <c:pt idx="21">
                  <c:v>41.848342041445321</c:v>
                </c:pt>
                <c:pt idx="22">
                  <c:v>38.70592742593616</c:v>
                </c:pt>
                <c:pt idx="23">
                  <c:v>38.663215193598305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525C-4735-BCA1-6DD3CAFCD6B1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DENMARK!$D$29:$AK$29</c15:sqref>
                  </c15:fullRef>
                </c:ext>
              </c:extLst>
              <c:f>(DENMARK!$D$29,DENMARK!$I$29,DENMARK!$N$29:$AI$29)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DENMARK!$D$31:$AK$31</c15:sqref>
                  </c15:fullRef>
                </c:ext>
              </c:extLst>
              <c:f>(DENMARK!$D$31,DENMARK!$I$31,DENMARK!$N$31:$AI$31)</c:f>
              <c:numCache>
                <c:formatCode>General</c:formatCode>
                <c:ptCount val="24"/>
                <c:pt idx="0">
                  <c:v>135.40598404714473</c:v>
                </c:pt>
                <c:pt idx="1">
                  <c:v>112.49014339297351</c:v>
                </c:pt>
                <c:pt idx="2">
                  <c:v>99.640995767431136</c:v>
                </c:pt>
                <c:pt idx="3">
                  <c:v>96.7072747258416</c:v>
                </c:pt>
                <c:pt idx="4">
                  <c:v>94.320609585335262</c:v>
                </c:pt>
                <c:pt idx="5">
                  <c:v>92.963438741368734</c:v>
                </c:pt>
                <c:pt idx="6">
                  <c:v>92.388079501141235</c:v>
                </c:pt>
                <c:pt idx="7">
                  <c:v>89.232519845509913</c:v>
                </c:pt>
                <c:pt idx="8">
                  <c:v>86.148195934348038</c:v>
                </c:pt>
                <c:pt idx="9">
                  <c:v>85.188486381459711</c:v>
                </c:pt>
                <c:pt idx="10">
                  <c:v>84.51361264370442</c:v>
                </c:pt>
                <c:pt idx="11">
                  <c:v>80.570592652019485</c:v>
                </c:pt>
                <c:pt idx="12">
                  <c:v>81.543082771252244</c:v>
                </c:pt>
                <c:pt idx="13">
                  <c:v>78.202791423157379</c:v>
                </c:pt>
                <c:pt idx="14">
                  <c:v>76.711900414073696</c:v>
                </c:pt>
                <c:pt idx="15">
                  <c:v>74.444290926364943</c:v>
                </c:pt>
                <c:pt idx="16">
                  <c:v>74.596666380841825</c:v>
                </c:pt>
                <c:pt idx="17">
                  <c:v>76.095014191624173</c:v>
                </c:pt>
                <c:pt idx="18">
                  <c:v>76.230431093810509</c:v>
                </c:pt>
                <c:pt idx="19">
                  <c:v>78.068070724159156</c:v>
                </c:pt>
                <c:pt idx="20">
                  <c:v>77.147240294344883</c:v>
                </c:pt>
                <c:pt idx="21">
                  <c:v>72.867251393743302</c:v>
                </c:pt>
                <c:pt idx="22">
                  <c:v>75.63373072843892</c:v>
                </c:pt>
                <c:pt idx="23">
                  <c:v>67.864577080761094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525C-4735-BCA1-6DD3CAFCD6B1}"/>
            </c:ext>
          </c:extLst>
        </c:ser>
        <c:ser>
          <c:idx val="2"/>
          <c:order val="2"/>
          <c:spPr>
            <a:ln w="38100" cap="rnd" cmpd="sng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DENMARK!$D$29:$AK$29</c15:sqref>
                  </c15:fullRef>
                </c:ext>
              </c:extLst>
              <c:f>(DENMARK!$D$29,DENMARK!$I$29,DENMARK!$N$29:$AI$29)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DENMARK!$D$32:$AK$32</c15:sqref>
                  </c15:fullRef>
                </c:ext>
              </c:extLst>
              <c:f>(DENMARK!$D$32,DENMARK!$I$32,DENMARK!$N$32:$AI$32)</c:f>
              <c:numCache>
                <c:formatCode>General</c:formatCode>
                <c:ptCount val="24"/>
                <c:pt idx="0">
                  <c:v>131.8147692720475</c:v>
                </c:pt>
                <c:pt idx="1">
                  <c:v>116.91027627369793</c:v>
                </c:pt>
                <c:pt idx="2">
                  <c:v>97.271231949610268</c:v>
                </c:pt>
                <c:pt idx="3">
                  <c:v>95.090567127320242</c:v>
                </c:pt>
                <c:pt idx="4">
                  <c:v>93.280106147929558</c:v>
                </c:pt>
                <c:pt idx="5">
                  <c:v>94.337430321099774</c:v>
                </c:pt>
                <c:pt idx="6">
                  <c:v>91.050682918855031</c:v>
                </c:pt>
                <c:pt idx="7">
                  <c:v>87.764073773480234</c:v>
                </c:pt>
                <c:pt idx="8">
                  <c:v>86.06157837830213</c:v>
                </c:pt>
                <c:pt idx="9">
                  <c:v>82.948486869485734</c:v>
                </c:pt>
                <c:pt idx="10">
                  <c:v>79.474474212094449</c:v>
                </c:pt>
                <c:pt idx="11">
                  <c:v>73.603266612944211</c:v>
                </c:pt>
                <c:pt idx="12">
                  <c:v>73.069221419521867</c:v>
                </c:pt>
                <c:pt idx="13">
                  <c:v>69.659144111152287</c:v>
                </c:pt>
                <c:pt idx="14">
                  <c:v>66.861588178965206</c:v>
                </c:pt>
                <c:pt idx="15">
                  <c:v>64.71681719229467</c:v>
                </c:pt>
                <c:pt idx="16">
                  <c:v>63.00508680305002</c:v>
                </c:pt>
                <c:pt idx="17">
                  <c:v>63.101361903929281</c:v>
                </c:pt>
                <c:pt idx="18">
                  <c:v>63.221804490155442</c:v>
                </c:pt>
                <c:pt idx="19">
                  <c:v>63.805322391965568</c:v>
                </c:pt>
                <c:pt idx="20">
                  <c:v>62.198602077604761</c:v>
                </c:pt>
                <c:pt idx="21">
                  <c:v>58.909450444782067</c:v>
                </c:pt>
                <c:pt idx="22">
                  <c:v>59.017062420578441</c:v>
                </c:pt>
                <c:pt idx="23">
                  <c:v>54.724630990767267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525C-4735-BCA1-6DD3CAFCD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UNITED KINGDOM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'UNITED KINGDOM'!$D$3:$AK$3</c15:sqref>
                  </c15:fullRef>
                </c:ext>
              </c:extLst>
              <c:f>'UNITED KINGDOM'!$D$3:$AI$3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'UNITED KINGDOM'!$D$8:$AK$8</c15:sqref>
                  </c15:fullRef>
                </c:ext>
              </c:extLst>
              <c:f>'UNITED KINGDOM'!$D$8:$AI$8</c:f>
              <c:numCache>
                <c:formatCode>General</c:formatCode>
                <c:ptCount val="32"/>
                <c:pt idx="0">
                  <c:v>252.06911890588231</c:v>
                </c:pt>
                <c:pt idx="1">
                  <c:v>255.07855347058825</c:v>
                </c:pt>
                <c:pt idx="2">
                  <c:v>243.84281509411764</c:v>
                </c:pt>
                <c:pt idx="3">
                  <c:v>240.83882397647062</c:v>
                </c:pt>
                <c:pt idx="4">
                  <c:v>245.14706571764708</c:v>
                </c:pt>
                <c:pt idx="5">
                  <c:v>240.87742354117648</c:v>
                </c:pt>
                <c:pt idx="6">
                  <c:v>246.15642478823531</c:v>
                </c:pt>
                <c:pt idx="7">
                  <c:v>254.63486275294119</c:v>
                </c:pt>
                <c:pt idx="8">
                  <c:v>254.15408521176468</c:v>
                </c:pt>
                <c:pt idx="9">
                  <c:v>248.6736534470588</c:v>
                </c:pt>
                <c:pt idx="10">
                  <c:v>243.78406607058824</c:v>
                </c:pt>
                <c:pt idx="11">
                  <c:v>241.22030577647061</c:v>
                </c:pt>
                <c:pt idx="12">
                  <c:v>237.49444805882354</c:v>
                </c:pt>
                <c:pt idx="13">
                  <c:v>233.34676663529413</c:v>
                </c:pt>
                <c:pt idx="14">
                  <c:v>237.45976050588234</c:v>
                </c:pt>
                <c:pt idx="15">
                  <c:v>231.66230738823529</c:v>
                </c:pt>
                <c:pt idx="16">
                  <c:v>228.3399002705882</c:v>
                </c:pt>
                <c:pt idx="17">
                  <c:v>225.53286559999998</c:v>
                </c:pt>
                <c:pt idx="18">
                  <c:v>211.95403130588235</c:v>
                </c:pt>
                <c:pt idx="19">
                  <c:v>214.25403695294119</c:v>
                </c:pt>
                <c:pt idx="20">
                  <c:v>215.42699129411764</c:v>
                </c:pt>
                <c:pt idx="21">
                  <c:v>214.97777881176469</c:v>
                </c:pt>
                <c:pt idx="22">
                  <c:v>214.25919965882352</c:v>
                </c:pt>
                <c:pt idx="23">
                  <c:v>210.45382465882352</c:v>
                </c:pt>
                <c:pt idx="24">
                  <c:v>219.7206489882353</c:v>
                </c:pt>
                <c:pt idx="25">
                  <c:v>221.55741052941175</c:v>
                </c:pt>
                <c:pt idx="26">
                  <c:v>223.18456901176472</c:v>
                </c:pt>
                <c:pt idx="27">
                  <c:v>225.70077583529411</c:v>
                </c:pt>
                <c:pt idx="28">
                  <c:v>222.39916588235295</c:v>
                </c:pt>
                <c:pt idx="29">
                  <c:v>221.7036438235294</c:v>
                </c:pt>
                <c:pt idx="30">
                  <c:v>214.22430342352939</c:v>
                </c:pt>
                <c:pt idx="31">
                  <c:v>218.26336905882351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3-45EE-AED1-AF8741059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baseline="0"/>
              <a:t>NORTH SEA SHIPPING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'NORTH SEA'!$D$3:$AK$3</c15:sqref>
                  </c15:fullRef>
                </c:ext>
              </c:extLst>
              <c:f>('NORTH SEA'!$D$3,'NORTH SEA'!$I$3,'NORTH SEA'!$N$3:$AI$3)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 SEA'!$D$7:$AK$7</c15:sqref>
                  </c15:fullRef>
                </c:ext>
              </c:extLst>
              <c:f>('NORTH SEA'!$D$7,'NORTH SEA'!$I$7,'NORTH SEA'!$N$7:$AI$7)</c:f>
              <c:numCache>
                <c:formatCode>General</c:formatCode>
                <c:ptCount val="24"/>
                <c:pt idx="0">
                  <c:v>182.49454032173912</c:v>
                </c:pt>
                <c:pt idx="1">
                  <c:v>211.76499518695655</c:v>
                </c:pt>
                <c:pt idx="2">
                  <c:v>250.90318689130436</c:v>
                </c:pt>
                <c:pt idx="3">
                  <c:v>245.50927833478261</c:v>
                </c:pt>
                <c:pt idx="4">
                  <c:v>241.02025378260868</c:v>
                </c:pt>
                <c:pt idx="5">
                  <c:v>236.80417198260872</c:v>
                </c:pt>
                <c:pt idx="6">
                  <c:v>233.38192667391306</c:v>
                </c:pt>
                <c:pt idx="7">
                  <c:v>228.08152426956522</c:v>
                </c:pt>
                <c:pt idx="8">
                  <c:v>223.4731332826087</c:v>
                </c:pt>
                <c:pt idx="9">
                  <c:v>219.16882366521742</c:v>
                </c:pt>
                <c:pt idx="10">
                  <c:v>197.11159324347824</c:v>
                </c:pt>
                <c:pt idx="11">
                  <c:v>196.96245057391306</c:v>
                </c:pt>
                <c:pt idx="12">
                  <c:v>195.15053892173913</c:v>
                </c:pt>
                <c:pt idx="13">
                  <c:v>196.83855720869565</c:v>
                </c:pt>
                <c:pt idx="14">
                  <c:v>192.6032270826087</c:v>
                </c:pt>
                <c:pt idx="15">
                  <c:v>186.88607191739126</c:v>
                </c:pt>
                <c:pt idx="16">
                  <c:v>190.86096734782609</c:v>
                </c:pt>
                <c:pt idx="17">
                  <c:v>196.27392062173911</c:v>
                </c:pt>
                <c:pt idx="18">
                  <c:v>189.04768412173914</c:v>
                </c:pt>
                <c:pt idx="19">
                  <c:v>191.39877384782608</c:v>
                </c:pt>
                <c:pt idx="20">
                  <c:v>189.85687602608695</c:v>
                </c:pt>
                <c:pt idx="21">
                  <c:v>182.98597873043479</c:v>
                </c:pt>
                <c:pt idx="22">
                  <c:v>171.64040946956521</c:v>
                </c:pt>
                <c:pt idx="23">
                  <c:v>171.06512259565218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9-4D0F-82C0-A3CEA2AEB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NORTH SEA SHIPPING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'NORTH SEA'!$D$29:$AK$29</c15:sqref>
                  </c15:fullRef>
                </c:ext>
              </c:extLst>
              <c:f>('NORTH SEA'!$D$29,'NORTH SEA'!$I$29,'NORTH SEA'!$N$29:$AI$29)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 SEA'!$D$30:$AK$30</c15:sqref>
                  </c15:fullRef>
                </c:ext>
              </c:extLst>
              <c:f>('NORTH SEA'!$D$30,'NORTH SEA'!$I$30,'NORTH SEA'!$N$30:$AI$30)</c:f>
              <c:numCache>
                <c:formatCode>General</c:formatCode>
                <c:ptCount val="24"/>
                <c:pt idx="0">
                  <c:v>76.858950505384001</c:v>
                </c:pt>
                <c:pt idx="1">
                  <c:v>89.186423085054557</c:v>
                </c:pt>
                <c:pt idx="2">
                  <c:v>105.66976737454048</c:v>
                </c:pt>
                <c:pt idx="3">
                  <c:v>103.39808215017499</c:v>
                </c:pt>
                <c:pt idx="4">
                  <c:v>101.50749564131442</c:v>
                </c:pt>
                <c:pt idx="5">
                  <c:v>99.731861028785417</c:v>
                </c:pt>
                <c:pt idx="6">
                  <c:v>98.290556635050692</c:v>
                </c:pt>
                <c:pt idx="7">
                  <c:v>96.058252231115276</c:v>
                </c:pt>
                <c:pt idx="8">
                  <c:v>94.117393648981803</c:v>
                </c:pt>
                <c:pt idx="9">
                  <c:v>92.304601226481495</c:v>
                </c:pt>
                <c:pt idx="10">
                  <c:v>83.015032463046253</c:v>
                </c:pt>
                <c:pt idx="11">
                  <c:v>82.952219904171116</c:v>
                </c:pt>
                <c:pt idx="12">
                  <c:v>82.189119661560866</c:v>
                </c:pt>
                <c:pt idx="13">
                  <c:v>82.900041280041307</c:v>
                </c:pt>
                <c:pt idx="14">
                  <c:v>81.116300089970736</c:v>
                </c:pt>
                <c:pt idx="15">
                  <c:v>78.708477121128212</c:v>
                </c:pt>
                <c:pt idx="16">
                  <c:v>80.382534277102593</c:v>
                </c:pt>
                <c:pt idx="17">
                  <c:v>82.662240327673572</c:v>
                </c:pt>
                <c:pt idx="18">
                  <c:v>79.618856385805941</c:v>
                </c:pt>
                <c:pt idx="19">
                  <c:v>80.609035536220262</c:v>
                </c:pt>
                <c:pt idx="20">
                  <c:v>79.959653652485684</c:v>
                </c:pt>
                <c:pt idx="21">
                  <c:v>77.065923493528146</c:v>
                </c:pt>
                <c:pt idx="22">
                  <c:v>72.287651525834093</c:v>
                </c:pt>
                <c:pt idx="23">
                  <c:v>72.045365124879154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E569-40C9-A432-7DE7C891F519}"/>
            </c:ext>
          </c:extLst>
        </c:ser>
        <c:ser>
          <c:idx val="1"/>
          <c:order val="1"/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'NORTH SEA'!$D$29:$AK$29</c15:sqref>
                  </c15:fullRef>
                </c:ext>
              </c:extLst>
              <c:f>('NORTH SEA'!$D$29,'NORTH SEA'!$I$29,'NORTH SEA'!$N$29:$AI$29)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 SEA'!$D$31:$AK$31</c15:sqref>
                  </c15:fullRef>
                </c:ext>
              </c:extLst>
              <c:f>('NORTH SEA'!$D$31,'NORTH SEA'!$I$31,'NORTH SEA'!$N$31:$AI$31)</c:f>
              <c:numCache>
                <c:formatCode>General</c:formatCode>
                <c:ptCount val="24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E569-40C9-A432-7DE7C891F519}"/>
            </c:ext>
          </c:extLst>
        </c:ser>
        <c:ser>
          <c:idx val="2"/>
          <c:order val="2"/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'NORTH SEA'!$D$29:$AK$29</c15:sqref>
                  </c15:fullRef>
                </c:ext>
              </c:extLst>
              <c:f>('NORTH SEA'!$D$29,'NORTH SEA'!$I$29,'NORTH SEA'!$N$29:$AI$29)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 SEA'!$D$32:$AK$32</c15:sqref>
                  </c15:fullRef>
                </c:ext>
              </c:extLst>
              <c:f>('NORTH SEA'!$D$32,'NORTH SEA'!$I$32,'NORTH SEA'!$N$32:$AI$32)</c:f>
              <c:numCache>
                <c:formatCode>General</c:formatCode>
                <c:ptCount val="24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E569-40C9-A432-7DE7C891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baseline="0"/>
              <a:t>NORTH SEA SHIPPING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'NORTH SEA'!$D$3:$AK$3</c15:sqref>
                  </c15:fullRef>
                </c:ext>
              </c:extLst>
              <c:f>'NORTH SEA'!$D$3:$AI$3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 SEA'!$D$7:$AK$7</c15:sqref>
                  </c15:fullRef>
                </c:ext>
              </c:extLst>
              <c:f>'NORTH SEA'!$D$7:$AI$7</c:f>
              <c:numCache>
                <c:formatCode>General</c:formatCode>
                <c:ptCount val="32"/>
                <c:pt idx="0">
                  <c:v>182.49454032173912</c:v>
                </c:pt>
                <c:pt idx="1">
                  <c:v>190.13040693043476</c:v>
                </c:pt>
                <c:pt idx="2">
                  <c:v>204.45363339130432</c:v>
                </c:pt>
                <c:pt idx="3">
                  <c:v>199.56547991739131</c:v>
                </c:pt>
                <c:pt idx="4">
                  <c:v>204.82741500869565</c:v>
                </c:pt>
                <c:pt idx="5">
                  <c:v>211.76499518695655</c:v>
                </c:pt>
                <c:pt idx="6">
                  <c:v>216.04446493913042</c:v>
                </c:pt>
                <c:pt idx="7">
                  <c:v>221.32425952608696</c:v>
                </c:pt>
                <c:pt idx="8">
                  <c:v>227.64785004347826</c:v>
                </c:pt>
                <c:pt idx="9">
                  <c:v>238.87690336086959</c:v>
                </c:pt>
                <c:pt idx="10">
                  <c:v>250.90318689130436</c:v>
                </c:pt>
                <c:pt idx="11">
                  <c:v>245.50927833478261</c:v>
                </c:pt>
                <c:pt idx="12">
                  <c:v>241.02025378260868</c:v>
                </c:pt>
                <c:pt idx="13">
                  <c:v>236.80417198260872</c:v>
                </c:pt>
                <c:pt idx="14">
                  <c:v>233.38192667391306</c:v>
                </c:pt>
                <c:pt idx="15">
                  <c:v>228.08152426956522</c:v>
                </c:pt>
                <c:pt idx="16">
                  <c:v>223.4731332826087</c:v>
                </c:pt>
                <c:pt idx="17">
                  <c:v>219.16882366521742</c:v>
                </c:pt>
                <c:pt idx="18">
                  <c:v>197.11159324347824</c:v>
                </c:pt>
                <c:pt idx="19">
                  <c:v>196.96245057391306</c:v>
                </c:pt>
                <c:pt idx="20">
                  <c:v>195.15053892173913</c:v>
                </c:pt>
                <c:pt idx="21">
                  <c:v>196.83855720869565</c:v>
                </c:pt>
                <c:pt idx="22">
                  <c:v>192.6032270826087</c:v>
                </c:pt>
                <c:pt idx="23">
                  <c:v>186.88607191739126</c:v>
                </c:pt>
                <c:pt idx="24">
                  <c:v>190.86096734782609</c:v>
                </c:pt>
                <c:pt idx="25">
                  <c:v>196.27392062173911</c:v>
                </c:pt>
                <c:pt idx="26">
                  <c:v>189.04768412173914</c:v>
                </c:pt>
                <c:pt idx="27">
                  <c:v>191.39877384782608</c:v>
                </c:pt>
                <c:pt idx="28">
                  <c:v>189.85687602608695</c:v>
                </c:pt>
                <c:pt idx="29">
                  <c:v>182.98597873043479</c:v>
                </c:pt>
                <c:pt idx="30">
                  <c:v>171.64040946956521</c:v>
                </c:pt>
                <c:pt idx="31">
                  <c:v>171.06512259565218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E-4228-BE02-E94F19EA4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NE ATLANTIC SHIPPING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 ATLANTIC'!$D$3:$AK$3</c15:sqref>
                  </c15:fullRef>
                </c:ext>
              </c:extLst>
              <c:f>('NE ATLANTIC'!$D$3,'NE ATLANTIC'!$I$3,'NE ATLANTIC'!$N$3:$AI$3)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 ATLANTIC'!$D$7:$AK$7</c15:sqref>
                  </c15:fullRef>
                </c:ext>
              </c:extLst>
              <c:f>('NE ATLANTIC'!$D$7,'NE ATLANTIC'!$I$7,'NE ATLANTIC'!$N$7:$AI$7)</c:f>
              <c:numCache>
                <c:formatCode>General</c:formatCode>
                <c:ptCount val="24"/>
                <c:pt idx="0">
                  <c:v>235.24035877391307</c:v>
                </c:pt>
                <c:pt idx="1">
                  <c:v>272.97076042173916</c:v>
                </c:pt>
                <c:pt idx="2">
                  <c:v>321.0022440434783</c:v>
                </c:pt>
                <c:pt idx="3">
                  <c:v>312.71469904347828</c:v>
                </c:pt>
                <c:pt idx="4">
                  <c:v>306.40290069565219</c:v>
                </c:pt>
                <c:pt idx="5">
                  <c:v>300.05489621739133</c:v>
                </c:pt>
                <c:pt idx="6">
                  <c:v>294.5624347826087</c:v>
                </c:pt>
                <c:pt idx="7">
                  <c:v>286.83457794782606</c:v>
                </c:pt>
                <c:pt idx="8">
                  <c:v>279.75232064347824</c:v>
                </c:pt>
                <c:pt idx="9">
                  <c:v>273.34157139130434</c:v>
                </c:pt>
                <c:pt idx="10">
                  <c:v>238.28336419999999</c:v>
                </c:pt>
                <c:pt idx="11">
                  <c:v>239.14119746086959</c:v>
                </c:pt>
                <c:pt idx="12">
                  <c:v>230.54902472608694</c:v>
                </c:pt>
                <c:pt idx="13">
                  <c:v>241.76891817826089</c:v>
                </c:pt>
                <c:pt idx="14">
                  <c:v>235.17448536521738</c:v>
                </c:pt>
                <c:pt idx="15">
                  <c:v>226.99977716956519</c:v>
                </c:pt>
                <c:pt idx="16">
                  <c:v>234.39672620000002</c:v>
                </c:pt>
                <c:pt idx="17">
                  <c:v>246.37407753913044</c:v>
                </c:pt>
                <c:pt idx="18">
                  <c:v>234.41395310869567</c:v>
                </c:pt>
                <c:pt idx="19">
                  <c:v>238.74675239130434</c:v>
                </c:pt>
                <c:pt idx="20">
                  <c:v>244.13290853913045</c:v>
                </c:pt>
                <c:pt idx="21">
                  <c:v>237.5117382521739</c:v>
                </c:pt>
                <c:pt idx="22">
                  <c:v>207.99816443913045</c:v>
                </c:pt>
                <c:pt idx="23">
                  <c:v>211.59460033478263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4-431C-8F00-45F358E43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NE ATLANTIC SHIPPING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'NE ATLANTIC'!$D$29:$AK$29</c15:sqref>
                  </c15:fullRef>
                </c:ext>
              </c:extLst>
              <c:f>('NE ATLANTIC'!$D$29,'NE ATLANTIC'!$I$29,'NE ATLANTIC'!$N$29:$AI$29)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 ATLANTIC'!$D$30:$AK$30</c15:sqref>
                  </c15:fullRef>
                </c:ext>
              </c:extLst>
              <c:f>('NE ATLANTIC'!$D$30,'NE ATLANTIC'!$I$30,'NE ATLANTIC'!$N$30:$AI$30)</c:f>
              <c:numCache>
                <c:formatCode>General</c:formatCode>
                <c:ptCount val="24"/>
                <c:pt idx="0">
                  <c:v>77.424244908551373</c:v>
                </c:pt>
                <c:pt idx="1">
                  <c:v>89.842385540987991</c:v>
                </c:pt>
                <c:pt idx="2">
                  <c:v>105.65090313819462</c:v>
                </c:pt>
                <c:pt idx="3">
                  <c:v>102.92323805081338</c:v>
                </c:pt>
                <c:pt idx="4">
                  <c:v>100.84584697879437</c:v>
                </c:pt>
                <c:pt idx="5">
                  <c:v>98.756539446842268</c:v>
                </c:pt>
                <c:pt idx="6">
                  <c:v>96.948815289755387</c:v>
                </c:pt>
                <c:pt idx="7">
                  <c:v>94.405359382304269</c:v>
                </c:pt>
                <c:pt idx="8">
                  <c:v>92.07438851108482</c:v>
                </c:pt>
                <c:pt idx="9">
                  <c:v>89.964429902219337</c:v>
                </c:pt>
                <c:pt idx="10">
                  <c:v>78.425783924200644</c:v>
                </c:pt>
                <c:pt idx="11">
                  <c:v>78.708121074281678</c:v>
                </c:pt>
                <c:pt idx="12">
                  <c:v>75.880194397151655</c:v>
                </c:pt>
                <c:pt idx="13">
                  <c:v>79.572978165279878</c:v>
                </c:pt>
                <c:pt idx="14">
                  <c:v>77.402564109583054</c:v>
                </c:pt>
                <c:pt idx="15">
                  <c:v>74.712036800855344</c:v>
                </c:pt>
                <c:pt idx="16">
                  <c:v>77.146581605553905</c:v>
                </c:pt>
                <c:pt idx="17">
                  <c:v>81.08866615375787</c:v>
                </c:pt>
                <c:pt idx="18">
                  <c:v>77.152251467667796</c:v>
                </c:pt>
                <c:pt idx="19">
                  <c:v>78.578298063348683</c:v>
                </c:pt>
                <c:pt idx="20">
                  <c:v>80.351034148595772</c:v>
                </c:pt>
                <c:pt idx="21">
                  <c:v>78.171820035207872</c:v>
                </c:pt>
                <c:pt idx="22">
                  <c:v>68.458069474132429</c:v>
                </c:pt>
                <c:pt idx="23">
                  <c:v>69.641758085364714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CF8C-41C7-AD53-8213676B5F9E}"/>
            </c:ext>
          </c:extLst>
        </c:ser>
        <c:ser>
          <c:idx val="1"/>
          <c:order val="1"/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'NE ATLANTIC'!$D$29:$AK$29</c15:sqref>
                  </c15:fullRef>
                </c:ext>
              </c:extLst>
              <c:f>('NE ATLANTIC'!$D$29,'NE ATLANTIC'!$I$29,'NE ATLANTIC'!$N$29:$AI$29)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 ATLANTIC'!$D$31:$AK$31</c15:sqref>
                  </c15:fullRef>
                </c:ext>
              </c:extLst>
              <c:f>('NE ATLANTIC'!$D$31,'NE ATLANTIC'!$I$31,'NE ATLANTIC'!$N$31:$AI$31)</c:f>
              <c:numCache>
                <c:formatCode>General</c:formatCode>
                <c:ptCount val="24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CF8C-41C7-AD53-8213676B5F9E}"/>
            </c:ext>
          </c:extLst>
        </c:ser>
        <c:ser>
          <c:idx val="2"/>
          <c:order val="2"/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'NE ATLANTIC'!$D$29:$AK$29</c15:sqref>
                  </c15:fullRef>
                </c:ext>
              </c:extLst>
              <c:f>('NE ATLANTIC'!$D$29,'NE ATLANTIC'!$I$29,'NE ATLANTIC'!$N$29:$AI$29)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 ATLANTIC'!$D$32:$AK$32</c15:sqref>
                  </c15:fullRef>
                </c:ext>
              </c:extLst>
              <c:f>('NE ATLANTIC'!$D$32,'NE ATLANTIC'!$I$32,'NE ATLANTIC'!$N$32:$AI$32)</c:f>
              <c:numCache>
                <c:formatCode>General</c:formatCode>
                <c:ptCount val="24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CF8C-41C7-AD53-8213676B5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NE ATLANTIC SHIPPING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'NE ATLANTIC'!$D$3:$AK$3</c15:sqref>
                  </c15:fullRef>
                </c:ext>
              </c:extLst>
              <c:f>'NE ATLANTIC'!$D$3:$AI$3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 ATLANTIC'!$D$7:$AK$7</c15:sqref>
                  </c15:fullRef>
                </c:ext>
              </c:extLst>
              <c:f>'NE ATLANTIC'!$D$7:$AI$7</c:f>
              <c:numCache>
                <c:formatCode>General</c:formatCode>
                <c:ptCount val="32"/>
                <c:pt idx="0">
                  <c:v>235.24035877391307</c:v>
                </c:pt>
                <c:pt idx="1">
                  <c:v>245.0831957</c:v>
                </c:pt>
                <c:pt idx="2">
                  <c:v>263.54621890434782</c:v>
                </c:pt>
                <c:pt idx="3">
                  <c:v>257.2452579565217</c:v>
                </c:pt>
                <c:pt idx="4">
                  <c:v>264.02803346956517</c:v>
                </c:pt>
                <c:pt idx="5">
                  <c:v>272.97076042173916</c:v>
                </c:pt>
                <c:pt idx="6">
                  <c:v>278.48711173043478</c:v>
                </c:pt>
                <c:pt idx="7">
                  <c:v>285.29290863043479</c:v>
                </c:pt>
                <c:pt idx="8">
                  <c:v>293.44418648695654</c:v>
                </c:pt>
                <c:pt idx="9">
                  <c:v>307.91873760869561</c:v>
                </c:pt>
                <c:pt idx="10">
                  <c:v>321.0022440434783</c:v>
                </c:pt>
                <c:pt idx="11">
                  <c:v>312.71469904347828</c:v>
                </c:pt>
                <c:pt idx="12">
                  <c:v>306.40290069565219</c:v>
                </c:pt>
                <c:pt idx="13">
                  <c:v>300.05489621739133</c:v>
                </c:pt>
                <c:pt idx="14">
                  <c:v>294.5624347826087</c:v>
                </c:pt>
                <c:pt idx="15">
                  <c:v>286.83457794782606</c:v>
                </c:pt>
                <c:pt idx="16">
                  <c:v>279.75232064347824</c:v>
                </c:pt>
                <c:pt idx="17">
                  <c:v>273.34157139130434</c:v>
                </c:pt>
                <c:pt idx="18">
                  <c:v>238.28336419999999</c:v>
                </c:pt>
                <c:pt idx="19">
                  <c:v>239.14119746086959</c:v>
                </c:pt>
                <c:pt idx="20">
                  <c:v>230.54902472608694</c:v>
                </c:pt>
                <c:pt idx="21">
                  <c:v>241.76891817826089</c:v>
                </c:pt>
                <c:pt idx="22">
                  <c:v>235.17448536521738</c:v>
                </c:pt>
                <c:pt idx="23">
                  <c:v>226.99977716956519</c:v>
                </c:pt>
                <c:pt idx="24">
                  <c:v>234.39672620000002</c:v>
                </c:pt>
                <c:pt idx="25">
                  <c:v>246.37407753913044</c:v>
                </c:pt>
                <c:pt idx="26">
                  <c:v>234.41395310869567</c:v>
                </c:pt>
                <c:pt idx="27">
                  <c:v>238.74675239130434</c:v>
                </c:pt>
                <c:pt idx="28">
                  <c:v>244.13290853913045</c:v>
                </c:pt>
                <c:pt idx="29">
                  <c:v>237.5117382521739</c:v>
                </c:pt>
                <c:pt idx="30">
                  <c:v>207.99816443913045</c:v>
                </c:pt>
                <c:pt idx="31">
                  <c:v>211.59460033478263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6-496D-849C-FF8230A0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OTHER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OTHER!$D$3:$AK$3</c15:sqref>
                  </c15:fullRef>
                </c:ext>
              </c:extLst>
              <c:f>(OTHER!$D$3,OTHER!$I$3,OTHER!$N$3:$AI$3)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OTHER!$D$7:$AK$7</c15:sqref>
                  </c15:fullRef>
                </c:ext>
              </c:extLst>
              <c:f>(OTHER!$D$7,OTHER!$I$7,OTHER!$N$7:$AI$7)</c:f>
              <c:numCache>
                <c:formatCode>General</c:formatCode>
                <c:ptCount val="24"/>
                <c:pt idx="0">
                  <c:v>6917.2263373652168</c:v>
                </c:pt>
                <c:pt idx="1">
                  <c:v>5603.0292470478298</c:v>
                </c:pt>
                <c:pt idx="2">
                  <c:v>5284.2048292216532</c:v>
                </c:pt>
                <c:pt idx="3">
                  <c:v>5291.5146309215206</c:v>
                </c:pt>
                <c:pt idx="4">
                  <c:v>5294.7680424906512</c:v>
                </c:pt>
                <c:pt idx="5">
                  <c:v>5333.6818935832198</c:v>
                </c:pt>
                <c:pt idx="6">
                  <c:v>5361.990817441394</c:v>
                </c:pt>
                <c:pt idx="7">
                  <c:v>5412.2841519533049</c:v>
                </c:pt>
                <c:pt idx="8">
                  <c:v>5376.8616151606084</c:v>
                </c:pt>
                <c:pt idx="9">
                  <c:v>5357.2879320678257</c:v>
                </c:pt>
                <c:pt idx="10">
                  <c:v>5226.0330870312182</c:v>
                </c:pt>
                <c:pt idx="11">
                  <c:v>5164.2867145285645</c:v>
                </c:pt>
                <c:pt idx="12">
                  <c:v>5152.1786610066947</c:v>
                </c:pt>
                <c:pt idx="13">
                  <c:v>5198.6735452509574</c:v>
                </c:pt>
                <c:pt idx="14">
                  <c:v>5189.0550200166062</c:v>
                </c:pt>
                <c:pt idx="15">
                  <c:v>5163.5126084253479</c:v>
                </c:pt>
                <c:pt idx="16">
                  <c:v>5140.6673163159985</c:v>
                </c:pt>
                <c:pt idx="17">
                  <c:v>5148.8110384026504</c:v>
                </c:pt>
                <c:pt idx="18">
                  <c:v>5146.5616839465647</c:v>
                </c:pt>
                <c:pt idx="19">
                  <c:v>5176.1600331353038</c:v>
                </c:pt>
                <c:pt idx="20">
                  <c:v>5149.6251126195211</c:v>
                </c:pt>
                <c:pt idx="21">
                  <c:v>5177.1905629320445</c:v>
                </c:pt>
                <c:pt idx="22">
                  <c:v>4972.600527807348</c:v>
                </c:pt>
                <c:pt idx="23">
                  <c:v>5266.9761732684774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9-46B7-ADD8-14D536EA8B7B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OTHER!$D$3:$AK$3</c15:sqref>
                  </c15:fullRef>
                </c:ext>
              </c:extLst>
              <c:f>(OTHER!$D$3,OTHER!$I$3,OTHER!$N$3:$AI$3)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OTHER!$D$8:$AK$8</c15:sqref>
                  </c15:fullRef>
                </c:ext>
              </c:extLst>
              <c:f>(OTHER!$D$8,OTHER!$I$8,OTHER!$N$8:$AI$8)</c:f>
              <c:numCache>
                <c:formatCode>General</c:formatCode>
                <c:ptCount val="24"/>
                <c:pt idx="0">
                  <c:v>7119.8879848921151</c:v>
                </c:pt>
                <c:pt idx="1">
                  <c:v>6152.3776794677651</c:v>
                </c:pt>
                <c:pt idx="2">
                  <c:v>5851.9353303534126</c:v>
                </c:pt>
                <c:pt idx="3">
                  <c:v>5853.5256902236479</c:v>
                </c:pt>
                <c:pt idx="4">
                  <c:v>5913.9931350747056</c:v>
                </c:pt>
                <c:pt idx="5">
                  <c:v>5991.8614216365886</c:v>
                </c:pt>
                <c:pt idx="6">
                  <c:v>6073.0457993775317</c:v>
                </c:pt>
                <c:pt idx="7">
                  <c:v>6141.7194989211775</c:v>
                </c:pt>
                <c:pt idx="8">
                  <c:v>6170.1391332782332</c:v>
                </c:pt>
                <c:pt idx="9">
                  <c:v>6180.2619791911748</c:v>
                </c:pt>
                <c:pt idx="10">
                  <c:v>6143.2903469807043</c:v>
                </c:pt>
                <c:pt idx="11">
                  <c:v>6122.0037472028243</c:v>
                </c:pt>
                <c:pt idx="12">
                  <c:v>6078.1373159878822</c:v>
                </c:pt>
                <c:pt idx="13">
                  <c:v>6114.8382322003545</c:v>
                </c:pt>
                <c:pt idx="14">
                  <c:v>6189.6189725267059</c:v>
                </c:pt>
                <c:pt idx="15">
                  <c:v>6215.424749074471</c:v>
                </c:pt>
                <c:pt idx="16">
                  <c:v>6228.9972335244729</c:v>
                </c:pt>
                <c:pt idx="17">
                  <c:v>6274.5910858647048</c:v>
                </c:pt>
                <c:pt idx="18">
                  <c:v>6341.294288536119</c:v>
                </c:pt>
                <c:pt idx="19">
                  <c:v>6428.8298326041186</c:v>
                </c:pt>
                <c:pt idx="20">
                  <c:v>6453.0957466738819</c:v>
                </c:pt>
                <c:pt idx="21">
                  <c:v>6653.4810413004707</c:v>
                </c:pt>
                <c:pt idx="22">
                  <c:v>6757.0936685321158</c:v>
                </c:pt>
                <c:pt idx="23">
                  <c:v>7027.7781846720009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19-46B7-ADD8-14D536EA8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OTHER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OTHER!$D$29:$AK$29</c15:sqref>
                  </c15:fullRef>
                </c:ext>
              </c:extLst>
              <c:f>(OTHER!$D$29,OTHER!$I$29,OTHER!$N$29:$AI$29)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OTHER!$D$30:$AK$30</c15:sqref>
                  </c15:fullRef>
                </c:ext>
              </c:extLst>
              <c:f>(OTHER!$D$30,OTHER!$I$30,OTHER!$N$30:$AI$30)</c:f>
              <c:numCache>
                <c:formatCode>General</c:formatCode>
                <c:ptCount val="24"/>
                <c:pt idx="0">
                  <c:v>129.82092816630325</c:v>
                </c:pt>
                <c:pt idx="1">
                  <c:v>105.15637654727324</c:v>
                </c:pt>
                <c:pt idx="2">
                  <c:v>99.172752501216507</c:v>
                </c:pt>
                <c:pt idx="3">
                  <c:v>99.309941194358188</c:v>
                </c:pt>
                <c:pt idx="4">
                  <c:v>99.371000481565545</c:v>
                </c:pt>
                <c:pt idx="5">
                  <c:v>100.10132677435631</c:v>
                </c:pt>
                <c:pt idx="6">
                  <c:v>100.63262220859784</c:v>
                </c:pt>
                <c:pt idx="7">
                  <c:v>101.57651605397425</c:v>
                </c:pt>
                <c:pt idx="8">
                  <c:v>100.91171395264753</c:v>
                </c:pt>
                <c:pt idx="9">
                  <c:v>100.54435952721666</c:v>
                </c:pt>
                <c:pt idx="10">
                  <c:v>98.080998495218523</c:v>
                </c:pt>
                <c:pt idx="11">
                  <c:v>96.922156641816031</c:v>
                </c:pt>
                <c:pt idx="12">
                  <c:v>96.694915451513282</c:v>
                </c:pt>
                <c:pt idx="13">
                  <c:v>97.567520847547527</c:v>
                </c:pt>
                <c:pt idx="14">
                  <c:v>97.387002557034265</c:v>
                </c:pt>
                <c:pt idx="15">
                  <c:v>96.907628394811013</c:v>
                </c:pt>
                <c:pt idx="16">
                  <c:v>96.478873156624658</c:v>
                </c:pt>
                <c:pt idx="17">
                  <c:v>96.631712677619745</c:v>
                </c:pt>
                <c:pt idx="18">
                  <c:v>96.589497305587358</c:v>
                </c:pt>
                <c:pt idx="19">
                  <c:v>97.144992380703854</c:v>
                </c:pt>
                <c:pt idx="20">
                  <c:v>96.646991037077143</c:v>
                </c:pt>
                <c:pt idx="21">
                  <c:v>97.164333129176015</c:v>
                </c:pt>
                <c:pt idx="22">
                  <c:v>93.324633955246497</c:v>
                </c:pt>
                <c:pt idx="23">
                  <c:v>98.849409010948236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F93E-4B96-83C5-2EF8D0A1B6F9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OTHER!$D$29:$AK$29</c15:sqref>
                  </c15:fullRef>
                </c:ext>
              </c:extLst>
              <c:f>(OTHER!$D$29,OTHER!$I$29,OTHER!$N$29:$AI$29)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OTHER!$D$31:$AK$31</c15:sqref>
                  </c15:fullRef>
                </c:ext>
              </c:extLst>
              <c:f>(OTHER!$D$31,OTHER!$I$31,OTHER!$N$31:$AI$31)</c:f>
              <c:numCache>
                <c:formatCode>General</c:formatCode>
                <c:ptCount val="24"/>
                <c:pt idx="0">
                  <c:v>119.98679410931223</c:v>
                </c:pt>
                <c:pt idx="1">
                  <c:v>103.68197863160799</c:v>
                </c:pt>
                <c:pt idx="2">
                  <c:v>98.618821126687195</c:v>
                </c:pt>
                <c:pt idx="3">
                  <c:v>98.645622416639299</c:v>
                </c:pt>
                <c:pt idx="4">
                  <c:v>99.664640534769148</c:v>
                </c:pt>
                <c:pt idx="5">
                  <c:v>100.97690360508305</c:v>
                </c:pt>
                <c:pt idx="6">
                  <c:v>102.34505058121033</c:v>
                </c:pt>
                <c:pt idx="7">
                  <c:v>103.50236331778045</c:v>
                </c:pt>
                <c:pt idx="8">
                  <c:v>103.98130074256828</c:v>
                </c:pt>
                <c:pt idx="9">
                  <c:v>104.15189441355493</c:v>
                </c:pt>
                <c:pt idx="10">
                  <c:v>103.52883578800686</c:v>
                </c:pt>
                <c:pt idx="11">
                  <c:v>103.17010670824389</c:v>
                </c:pt>
                <c:pt idx="12">
                  <c:v>102.43085456527955</c:v>
                </c:pt>
                <c:pt idx="13">
                  <c:v>103.04935099198644</c:v>
                </c:pt>
                <c:pt idx="14">
                  <c:v>104.3095816742555</c:v>
                </c:pt>
                <c:pt idx="15">
                  <c:v>104.74446947081043</c:v>
                </c:pt>
                <c:pt idx="16">
                  <c:v>104.97319763348794</c:v>
                </c:pt>
                <c:pt idx="17">
                  <c:v>105.74156086968017</c:v>
                </c:pt>
                <c:pt idx="18">
                  <c:v>106.86566611717134</c:v>
                </c:pt>
                <c:pt idx="19">
                  <c:v>108.3408451263946</c:v>
                </c:pt>
                <c:pt idx="20">
                  <c:v>108.74978263236959</c:v>
                </c:pt>
                <c:pt idx="21">
                  <c:v>112.126744340182</c:v>
                </c:pt>
                <c:pt idx="22">
                  <c:v>113.8728598685651</c:v>
                </c:pt>
                <c:pt idx="23">
                  <c:v>118.43452816665803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F93E-4B96-83C5-2EF8D0A1B6F9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OTHER!$D$29:$AK$29</c15:sqref>
                  </c15:fullRef>
                </c:ext>
              </c:extLst>
              <c:f>(OTHER!$D$29,OTHER!$I$29,OTHER!$N$29:$AI$29)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OTHER!$D$32:$AK$32</c15:sqref>
                  </c15:fullRef>
                </c:ext>
              </c:extLst>
              <c:f>(OTHER!$D$32,OTHER!$I$32,OTHER!$N$32:$AI$32)</c:f>
              <c:numCache>
                <c:formatCode>General</c:formatCode>
                <c:ptCount val="24"/>
                <c:pt idx="0">
                  <c:v>124.63945171740184</c:v>
                </c:pt>
                <c:pt idx="1">
                  <c:v>104.37953559391062</c:v>
                </c:pt>
                <c:pt idx="2">
                  <c:v>98.880893314144402</c:v>
                </c:pt>
                <c:pt idx="3">
                  <c:v>98.95992033015547</c:v>
                </c:pt>
                <c:pt idx="4">
                  <c:v>99.525715580150873</c:v>
                </c:pt>
                <c:pt idx="5">
                  <c:v>100.56265674009835</c:v>
                </c:pt>
                <c:pt idx="6">
                  <c:v>101.53487829252975</c:v>
                </c:pt>
                <c:pt idx="7">
                  <c:v>102.59121975678772</c:v>
                </c:pt>
                <c:pt idx="8">
                  <c:v>102.52903903360128</c:v>
                </c:pt>
                <c:pt idx="9">
                  <c:v>102.44512241531899</c:v>
                </c:pt>
                <c:pt idx="10">
                  <c:v>100.95139262107065</c:v>
                </c:pt>
                <c:pt idx="11">
                  <c:v>100.21411970999219</c:v>
                </c:pt>
                <c:pt idx="12">
                  <c:v>99.717106653918549</c:v>
                </c:pt>
                <c:pt idx="13">
                  <c:v>100.4558253617712</c:v>
                </c:pt>
                <c:pt idx="14">
                  <c:v>101.03441883727493</c:v>
                </c:pt>
                <c:pt idx="15">
                  <c:v>101.03675732815184</c:v>
                </c:pt>
                <c:pt idx="16">
                  <c:v>100.95442148361793</c:v>
                </c:pt>
                <c:pt idx="17">
                  <c:v>101.43157238938279</c:v>
                </c:pt>
                <c:pt idx="18">
                  <c:v>102.00387607789072</c:v>
                </c:pt>
                <c:pt idx="19">
                  <c:v>103.04394057390293</c:v>
                </c:pt>
                <c:pt idx="20">
                  <c:v>103.02379343305316</c:v>
                </c:pt>
                <c:pt idx="21">
                  <c:v>105.04783165170144</c:v>
                </c:pt>
                <c:pt idx="22">
                  <c:v>104.15122509377962</c:v>
                </c:pt>
                <c:pt idx="23">
                  <c:v>109.16855181153844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F93E-4B96-83C5-2EF8D0A1B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OTHER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OTHER!$D$3:$AK$3</c15:sqref>
                  </c15:fullRef>
                </c:ext>
              </c:extLst>
              <c:f>OTHER!$D$3:$AI$3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OTHER!$D$7:$AK$7</c15:sqref>
                  </c15:fullRef>
                </c:ext>
              </c:extLst>
              <c:f>OTHER!$D$7:$AI$7</c:f>
              <c:numCache>
                <c:formatCode>General</c:formatCode>
                <c:ptCount val="32"/>
                <c:pt idx="0">
                  <c:v>6917.2263373652168</c:v>
                </c:pt>
                <c:pt idx="1">
                  <c:v>6554.3284561351729</c:v>
                </c:pt>
                <c:pt idx="2">
                  <c:v>6341.9804190935629</c:v>
                </c:pt>
                <c:pt idx="3">
                  <c:v>6025.7318189633461</c:v>
                </c:pt>
                <c:pt idx="4">
                  <c:v>5770.9949140969975</c:v>
                </c:pt>
                <c:pt idx="5">
                  <c:v>5603.0292470478298</c:v>
                </c:pt>
                <c:pt idx="6">
                  <c:v>5550.9556962519127</c:v>
                </c:pt>
                <c:pt idx="7">
                  <c:v>5465.0166897963918</c:v>
                </c:pt>
                <c:pt idx="8">
                  <c:v>5368.2911948299561</c:v>
                </c:pt>
                <c:pt idx="9">
                  <c:v>5260.5031337849541</c:v>
                </c:pt>
                <c:pt idx="10">
                  <c:v>5284.2048292216532</c:v>
                </c:pt>
                <c:pt idx="11">
                  <c:v>5291.5146309215206</c:v>
                </c:pt>
                <c:pt idx="12">
                  <c:v>5294.7680424906512</c:v>
                </c:pt>
                <c:pt idx="13">
                  <c:v>5333.6818935832198</c:v>
                </c:pt>
                <c:pt idx="14">
                  <c:v>5361.990817441394</c:v>
                </c:pt>
                <c:pt idx="15">
                  <c:v>5412.2841519533049</c:v>
                </c:pt>
                <c:pt idx="16">
                  <c:v>5376.8616151606084</c:v>
                </c:pt>
                <c:pt idx="17">
                  <c:v>5357.2879320678257</c:v>
                </c:pt>
                <c:pt idx="18">
                  <c:v>5226.0330870312182</c:v>
                </c:pt>
                <c:pt idx="19">
                  <c:v>5164.2867145285645</c:v>
                </c:pt>
                <c:pt idx="20">
                  <c:v>5152.1786610066947</c:v>
                </c:pt>
                <c:pt idx="21">
                  <c:v>5198.6735452509574</c:v>
                </c:pt>
                <c:pt idx="22">
                  <c:v>5189.0550200166062</c:v>
                </c:pt>
                <c:pt idx="23">
                  <c:v>5163.5126084253479</c:v>
                </c:pt>
                <c:pt idx="24">
                  <c:v>5140.6673163159985</c:v>
                </c:pt>
                <c:pt idx="25">
                  <c:v>5148.8110384026504</c:v>
                </c:pt>
                <c:pt idx="26">
                  <c:v>5146.5616839465647</c:v>
                </c:pt>
                <c:pt idx="27">
                  <c:v>5176.1600331353038</c:v>
                </c:pt>
                <c:pt idx="28">
                  <c:v>5149.6251126195211</c:v>
                </c:pt>
                <c:pt idx="29">
                  <c:v>5177.1905629320445</c:v>
                </c:pt>
                <c:pt idx="30">
                  <c:v>4972.600527807348</c:v>
                </c:pt>
                <c:pt idx="31">
                  <c:v>5266.9761732684774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F-4648-8D3C-FD1FCF9B8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dENMARK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7122891403273036E-4"/>
                  <c:y val="8.243710944306452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DENMARK!$D$3:$AK$3</c15:sqref>
                  </c15:fullRef>
                </c:ext>
              </c:extLst>
              <c:f>DENMARK!$D$3:$AI$3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DENMARK!$D$7:$AK$7</c15:sqref>
                  </c15:fullRef>
                </c:ext>
              </c:extLst>
              <c:f>DENMARK!$D$7:$AI$7</c:f>
              <c:numCache>
                <c:formatCode>General</c:formatCode>
                <c:ptCount val="32"/>
                <c:pt idx="0">
                  <c:v>89.5657231</c:v>
                </c:pt>
                <c:pt idx="1">
                  <c:v>104.69297881304347</c:v>
                </c:pt>
                <c:pt idx="2">
                  <c:v>91.372075473913043</c:v>
                </c:pt>
                <c:pt idx="3">
                  <c:v>91.040495273913052</c:v>
                </c:pt>
                <c:pt idx="4">
                  <c:v>91.70949394782609</c:v>
                </c:pt>
                <c:pt idx="5">
                  <c:v>85.972594126086946</c:v>
                </c:pt>
                <c:pt idx="6">
                  <c:v>96.230134699999994</c:v>
                </c:pt>
                <c:pt idx="7">
                  <c:v>81.964101434782606</c:v>
                </c:pt>
                <c:pt idx="8">
                  <c:v>75.884410456521749</c:v>
                </c:pt>
                <c:pt idx="9">
                  <c:v>70.229064013043484</c:v>
                </c:pt>
                <c:pt idx="10">
                  <c:v>66.334874230434778</c:v>
                </c:pt>
                <c:pt idx="11">
                  <c:v>65.449108869565222</c:v>
                </c:pt>
                <c:pt idx="12">
                  <c:v>64.6716105</c:v>
                </c:pt>
                <c:pt idx="13">
                  <c:v>67.489244260869569</c:v>
                </c:pt>
                <c:pt idx="14">
                  <c:v>62.849492573913047</c:v>
                </c:pt>
                <c:pt idx="15">
                  <c:v>60.426777356521733</c:v>
                </c:pt>
                <c:pt idx="16">
                  <c:v>60.41733189130435</c:v>
                </c:pt>
                <c:pt idx="17">
                  <c:v>56.379061017391301</c:v>
                </c:pt>
                <c:pt idx="18">
                  <c:v>51.532290143478257</c:v>
                </c:pt>
                <c:pt idx="19">
                  <c:v>45.748848691304353</c:v>
                </c:pt>
                <c:pt idx="20">
                  <c:v>44.079110173913044</c:v>
                </c:pt>
                <c:pt idx="21">
                  <c:v>41.622246065217389</c:v>
                </c:pt>
                <c:pt idx="22">
                  <c:v>38.533232226086959</c:v>
                </c:pt>
                <c:pt idx="23">
                  <c:v>37.131234608695657</c:v>
                </c:pt>
                <c:pt idx="24">
                  <c:v>34.326501482608698</c:v>
                </c:pt>
                <c:pt idx="25">
                  <c:v>33.18955898695652</c:v>
                </c:pt>
                <c:pt idx="26">
                  <c:v>33.261351352173918</c:v>
                </c:pt>
                <c:pt idx="27">
                  <c:v>32.594000995652173</c:v>
                </c:pt>
                <c:pt idx="28">
                  <c:v>30.875361421739132</c:v>
                </c:pt>
                <c:pt idx="29">
                  <c:v>29.414746090434782</c:v>
                </c:pt>
                <c:pt idx="30">
                  <c:v>27.205976913043479</c:v>
                </c:pt>
                <c:pt idx="31">
                  <c:v>27.175954947826089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8-49EF-BF5E-79DB75D23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OTHER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OTHER!$D$3:$AK$3</c15:sqref>
                  </c15:fullRef>
                </c:ext>
              </c:extLst>
              <c:f>OTHER!$D$3:$AI$3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OTHER!$D$8:$AK$8</c15:sqref>
                  </c15:fullRef>
                </c:ext>
              </c:extLst>
              <c:f>OTHER!$D$8:$AI$8</c:f>
              <c:numCache>
                <c:formatCode>General</c:formatCode>
                <c:ptCount val="32"/>
                <c:pt idx="0">
                  <c:v>7119.8879848921151</c:v>
                </c:pt>
                <c:pt idx="1">
                  <c:v>6880.651359905648</c:v>
                </c:pt>
                <c:pt idx="2">
                  <c:v>6793.6387167254097</c:v>
                </c:pt>
                <c:pt idx="3">
                  <c:v>6464.2528484165905</c:v>
                </c:pt>
                <c:pt idx="4">
                  <c:v>6288.2220120769425</c:v>
                </c:pt>
                <c:pt idx="5">
                  <c:v>6152.3776794677651</c:v>
                </c:pt>
                <c:pt idx="6">
                  <c:v>6097.6461139917637</c:v>
                </c:pt>
                <c:pt idx="7">
                  <c:v>6019.1780095909417</c:v>
                </c:pt>
                <c:pt idx="8">
                  <c:v>5978.6169879865874</c:v>
                </c:pt>
                <c:pt idx="9">
                  <c:v>5928.1404736449422</c:v>
                </c:pt>
                <c:pt idx="10">
                  <c:v>5851.9353303534126</c:v>
                </c:pt>
                <c:pt idx="11">
                  <c:v>5853.5256902236479</c:v>
                </c:pt>
                <c:pt idx="12">
                  <c:v>5913.9931350747056</c:v>
                </c:pt>
                <c:pt idx="13">
                  <c:v>5991.8614216365886</c:v>
                </c:pt>
                <c:pt idx="14">
                  <c:v>6073.0457993775317</c:v>
                </c:pt>
                <c:pt idx="15">
                  <c:v>6141.7194989211775</c:v>
                </c:pt>
                <c:pt idx="16">
                  <c:v>6170.1391332782332</c:v>
                </c:pt>
                <c:pt idx="17">
                  <c:v>6180.2619791911748</c:v>
                </c:pt>
                <c:pt idx="18">
                  <c:v>6143.2903469807043</c:v>
                </c:pt>
                <c:pt idx="19">
                  <c:v>6122.0037472028243</c:v>
                </c:pt>
                <c:pt idx="20">
                  <c:v>6078.1373159878822</c:v>
                </c:pt>
                <c:pt idx="21">
                  <c:v>6114.8382322003545</c:v>
                </c:pt>
                <c:pt idx="22">
                  <c:v>6189.6189725267059</c:v>
                </c:pt>
                <c:pt idx="23">
                  <c:v>6215.424749074471</c:v>
                </c:pt>
                <c:pt idx="24">
                  <c:v>6228.9972335244729</c:v>
                </c:pt>
                <c:pt idx="25">
                  <c:v>6274.5910858647048</c:v>
                </c:pt>
                <c:pt idx="26">
                  <c:v>6341.294288536119</c:v>
                </c:pt>
                <c:pt idx="27">
                  <c:v>6428.8298326041186</c:v>
                </c:pt>
                <c:pt idx="28">
                  <c:v>6453.0957466738819</c:v>
                </c:pt>
                <c:pt idx="29">
                  <c:v>6653.4810413004707</c:v>
                </c:pt>
                <c:pt idx="30">
                  <c:v>6757.0936685321158</c:v>
                </c:pt>
                <c:pt idx="31">
                  <c:v>7027.7781846720009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6-4B6F-BF45-7ADC7BCD0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dENMARK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5842290493245045E-3"/>
                  <c:y val="8.177668599307802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DENMARK!$D$3:$AK$3</c15:sqref>
                  </c15:fullRef>
                </c:ext>
              </c:extLst>
              <c:f>DENMARK!$D$3:$AI$3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DENMARK!$D$8:$AK$8</c15:sqref>
                  </c15:fullRef>
                </c:ext>
              </c:extLst>
              <c:f>DENMARK!$D$8:$AI$8</c:f>
              <c:numCache>
                <c:formatCode>General</c:formatCode>
                <c:ptCount val="32"/>
                <c:pt idx="0">
                  <c:v>116.33621950588237</c:v>
                </c:pt>
                <c:pt idx="1">
                  <c:v>112.05797449411766</c:v>
                </c:pt>
                <c:pt idx="2">
                  <c:v>109.05099174117647</c:v>
                </c:pt>
                <c:pt idx="3">
                  <c:v>106.39102863529412</c:v>
                </c:pt>
                <c:pt idx="4">
                  <c:v>102.64488425882352</c:v>
                </c:pt>
                <c:pt idx="5">
                  <c:v>96.647708047058828</c:v>
                </c:pt>
                <c:pt idx="6">
                  <c:v>92.81067105882353</c:v>
                </c:pt>
                <c:pt idx="7">
                  <c:v>92.033910211764706</c:v>
                </c:pt>
                <c:pt idx="8">
                  <c:v>92.135231011764702</c:v>
                </c:pt>
                <c:pt idx="9">
                  <c:v>87.643218188235281</c:v>
                </c:pt>
                <c:pt idx="10">
                  <c:v>85.608157105882341</c:v>
                </c:pt>
                <c:pt idx="11">
                  <c:v>83.087603694117647</c:v>
                </c:pt>
                <c:pt idx="12">
                  <c:v>81.037062120000002</c:v>
                </c:pt>
                <c:pt idx="13">
                  <c:v>79.871027056470581</c:v>
                </c:pt>
                <c:pt idx="14">
                  <c:v>79.376697951764712</c:v>
                </c:pt>
                <c:pt idx="15">
                  <c:v>76.665548342352949</c:v>
                </c:pt>
                <c:pt idx="16">
                  <c:v>74.0156020635294</c:v>
                </c:pt>
                <c:pt idx="17">
                  <c:v>73.191052232941161</c:v>
                </c:pt>
                <c:pt idx="18">
                  <c:v>72.611223654117651</c:v>
                </c:pt>
                <c:pt idx="19">
                  <c:v>69.223514887058826</c:v>
                </c:pt>
                <c:pt idx="20">
                  <c:v>70.059045345882353</c:v>
                </c:pt>
                <c:pt idx="21">
                  <c:v>67.189180544705891</c:v>
                </c:pt>
                <c:pt idx="22">
                  <c:v>65.908257660000004</c:v>
                </c:pt>
                <c:pt idx="23">
                  <c:v>63.960004656470588</c:v>
                </c:pt>
                <c:pt idx="24">
                  <c:v>64.090920468235296</c:v>
                </c:pt>
                <c:pt idx="25">
                  <c:v>65.378249983529415</c:v>
                </c:pt>
                <c:pt idx="26">
                  <c:v>65.494595583529417</c:v>
                </c:pt>
                <c:pt idx="27">
                  <c:v>67.073433098823543</c:v>
                </c:pt>
                <c:pt idx="28">
                  <c:v>66.282286889411765</c:v>
                </c:pt>
                <c:pt idx="29">
                  <c:v>62.605065888235295</c:v>
                </c:pt>
                <c:pt idx="30">
                  <c:v>64.981930909411759</c:v>
                </c:pt>
                <c:pt idx="31">
                  <c:v>58.306938142352941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2-4A87-A6D4-942090CB6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FINLAND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FINLAND!$D$3:$AK$3</c15:sqref>
                  </c15:fullRef>
                </c:ext>
              </c:extLst>
              <c:f>(FINLAND!$D$3,FINLAND!$I$3,FINLAND!$N$3:$AI$3)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FINLAND!$D$7:$AK$7</c15:sqref>
                  </c15:fullRef>
                </c:ext>
              </c:extLst>
              <c:f>(FINLAND!$D$7,FINLAND!$I$7,FINLAND!$N$7:$AI$7)</c:f>
              <c:numCache>
                <c:formatCode>General</c:formatCode>
                <c:ptCount val="24"/>
                <c:pt idx="0">
                  <c:v>93.306380543478255</c:v>
                </c:pt>
                <c:pt idx="1">
                  <c:v>83.140132691304359</c:v>
                </c:pt>
                <c:pt idx="2">
                  <c:v>73.441724908695647</c:v>
                </c:pt>
                <c:pt idx="3">
                  <c:v>74.465891926086954</c:v>
                </c:pt>
                <c:pt idx="4">
                  <c:v>73.816843952173912</c:v>
                </c:pt>
                <c:pt idx="5">
                  <c:v>75.790096869565218</c:v>
                </c:pt>
                <c:pt idx="6">
                  <c:v>72.268461969565223</c:v>
                </c:pt>
                <c:pt idx="7">
                  <c:v>63.447708465217396</c:v>
                </c:pt>
                <c:pt idx="8">
                  <c:v>68.220692886956527</c:v>
                </c:pt>
                <c:pt idx="9">
                  <c:v>64.298659447826097</c:v>
                </c:pt>
                <c:pt idx="10">
                  <c:v>59.031880021739127</c:v>
                </c:pt>
                <c:pt idx="11">
                  <c:v>53.775136160869572</c:v>
                </c:pt>
                <c:pt idx="12">
                  <c:v>57.058127517391306</c:v>
                </c:pt>
                <c:pt idx="13">
                  <c:v>52.233001313043481</c:v>
                </c:pt>
                <c:pt idx="14">
                  <c:v>49.218693391304342</c:v>
                </c:pt>
                <c:pt idx="15">
                  <c:v>48.340170078260876</c:v>
                </c:pt>
                <c:pt idx="16">
                  <c:v>46.006178613043474</c:v>
                </c:pt>
                <c:pt idx="17">
                  <c:v>42.393841000000002</c:v>
                </c:pt>
                <c:pt idx="18">
                  <c:v>41.050845682608696</c:v>
                </c:pt>
                <c:pt idx="19">
                  <c:v>39.776205517391304</c:v>
                </c:pt>
                <c:pt idx="20">
                  <c:v>38.779716013043483</c:v>
                </c:pt>
                <c:pt idx="21">
                  <c:v>36.596040478260868</c:v>
                </c:pt>
                <c:pt idx="22">
                  <c:v>32.143393343478259</c:v>
                </c:pt>
                <c:pt idx="23">
                  <c:v>31.987559373913047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D-4F10-AA79-FE7A91C7EEF8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FINLAND!$D$3:$AK$3</c15:sqref>
                  </c15:fullRef>
                </c:ext>
              </c:extLst>
              <c:f>(FINLAND!$D$3,FINLAND!$I$3,FINLAND!$N$3:$AI$3)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FINLAND!$D$8:$AK$8</c15:sqref>
                  </c15:fullRef>
                </c:ext>
              </c:extLst>
              <c:f>(FINLAND!$D$8,FINLAND!$I$8,FINLAND!$N$8:$AI$8)</c:f>
              <c:numCache>
                <c:formatCode>General</c:formatCode>
                <c:ptCount val="24"/>
                <c:pt idx="0">
                  <c:v>29.54205303411765</c:v>
                </c:pt>
                <c:pt idx="1">
                  <c:v>28.555675227058821</c:v>
                </c:pt>
                <c:pt idx="2">
                  <c:v>29.895822295294117</c:v>
                </c:pt>
                <c:pt idx="3">
                  <c:v>30.170953037647056</c:v>
                </c:pt>
                <c:pt idx="4">
                  <c:v>31.109995189411766</c:v>
                </c:pt>
                <c:pt idx="5">
                  <c:v>32.101288034117651</c:v>
                </c:pt>
                <c:pt idx="6">
                  <c:v>32.363188397647065</c:v>
                </c:pt>
                <c:pt idx="7">
                  <c:v>32.591965782352936</c:v>
                </c:pt>
                <c:pt idx="8">
                  <c:v>32.274260652941173</c:v>
                </c:pt>
                <c:pt idx="9">
                  <c:v>31.864019509411765</c:v>
                </c:pt>
                <c:pt idx="10">
                  <c:v>31.409244563529409</c:v>
                </c:pt>
                <c:pt idx="11">
                  <c:v>30.862985547058823</c:v>
                </c:pt>
                <c:pt idx="12">
                  <c:v>31.364476549411766</c:v>
                </c:pt>
                <c:pt idx="13">
                  <c:v>30.755991897647057</c:v>
                </c:pt>
                <c:pt idx="14">
                  <c:v>30.640122116470586</c:v>
                </c:pt>
                <c:pt idx="15">
                  <c:v>30.429246218823529</c:v>
                </c:pt>
                <c:pt idx="16">
                  <c:v>30.953800969411766</c:v>
                </c:pt>
                <c:pt idx="17">
                  <c:v>29.809419376470586</c:v>
                </c:pt>
                <c:pt idx="18">
                  <c:v>28.625468776470587</c:v>
                </c:pt>
                <c:pt idx="19">
                  <c:v>28.199635791764706</c:v>
                </c:pt>
                <c:pt idx="20">
                  <c:v>27.896679209411765</c:v>
                </c:pt>
                <c:pt idx="21">
                  <c:v>27.321192294117647</c:v>
                </c:pt>
                <c:pt idx="22">
                  <c:v>25.965409408235296</c:v>
                </c:pt>
                <c:pt idx="23">
                  <c:v>25.564351194117648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5D-4F10-AA79-FE7A91C7E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4" Type="http://schemas.openxmlformats.org/officeDocument/2006/relationships/chart" Target="../charts/chart5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4" Type="http://schemas.openxmlformats.org/officeDocument/2006/relationships/chart" Target="../charts/chart5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4" Type="http://schemas.openxmlformats.org/officeDocument/2006/relationships/chart" Target="../charts/chart60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26</xdr:row>
      <xdr:rowOff>1603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5ADD7E4E-9EAA-4AF2-93E8-DAD3B6A87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49</xdr:row>
      <xdr:rowOff>182879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D26E6B82-D7E2-41FF-B780-E7A070F64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240208</xdr:colOff>
      <xdr:row>26</xdr:row>
      <xdr:rowOff>830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ACCDB839-B24F-4479-9E9D-CB748A127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240208</xdr:colOff>
      <xdr:row>26</xdr:row>
      <xdr:rowOff>830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2126933A-C7ED-4DC1-9B4E-3F7184D57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C3AB871E-4003-466E-A92A-F9DF2623E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D5330C73-98F5-4A95-9A29-FF009A1F9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233594</xdr:colOff>
      <xdr:row>25</xdr:row>
      <xdr:rowOff>183710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F0F9892B-C9E0-49CC-B11B-BAD0F0F23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233594</xdr:colOff>
      <xdr:row>25</xdr:row>
      <xdr:rowOff>183710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D91623C7-EA51-450D-828C-594156477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AACF38E5-E19D-4FB6-8F5C-9AA737071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72EA8E8B-A098-4961-B6F3-9D296F8DC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233594</xdr:colOff>
      <xdr:row>25</xdr:row>
      <xdr:rowOff>183710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FB37958D-D08B-47B4-AAD8-C8152D518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233594</xdr:colOff>
      <xdr:row>25</xdr:row>
      <xdr:rowOff>183710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A3C045B5-89A1-4AE3-965D-6847D4EC45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6FB5FDB2-D0C5-48DA-A6F5-D6D99E3BE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F2AD0FD9-A895-4FBD-9B92-46F35A7A6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233594</xdr:colOff>
      <xdr:row>25</xdr:row>
      <xdr:rowOff>183710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B73685B-26EC-46CF-A5DE-CE764549A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233594</xdr:colOff>
      <xdr:row>25</xdr:row>
      <xdr:rowOff>183710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630C8010-3FCD-49EF-A731-3443A5325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F944DECD-757E-4FD9-920F-5B9ACD0F2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5799BDD5-C68C-4718-AB14-5A278F98D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233594</xdr:colOff>
      <xdr:row>25</xdr:row>
      <xdr:rowOff>183710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2FBD86D1-36E5-4CDA-9C0A-4337FA057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233594</xdr:colOff>
      <xdr:row>25</xdr:row>
      <xdr:rowOff>183710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29624E9C-39C3-4710-8452-8567A0E2D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233594</xdr:colOff>
      <xdr:row>25</xdr:row>
      <xdr:rowOff>183710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233594</xdr:colOff>
      <xdr:row>25</xdr:row>
      <xdr:rowOff>183710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839EFE32-D008-482B-8E03-87041EFF9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AF4562F8-752F-497C-9675-3855FBC80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233594</xdr:colOff>
      <xdr:row>25</xdr:row>
      <xdr:rowOff>183710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DE13FF7B-A307-4547-9D28-16E47DC61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233594</xdr:colOff>
      <xdr:row>25</xdr:row>
      <xdr:rowOff>183710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E84D3855-0435-4879-B26C-6ED59AD60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49</xdr:row>
      <xdr:rowOff>182879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240208</xdr:colOff>
      <xdr:row>26</xdr:row>
      <xdr:rowOff>830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235600</xdr:colOff>
      <xdr:row>26</xdr:row>
      <xdr:rowOff>6501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238822</xdr:colOff>
      <xdr:row>26</xdr:row>
      <xdr:rowOff>3601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238822</xdr:colOff>
      <xdr:row>26</xdr:row>
      <xdr:rowOff>3601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26</xdr:row>
      <xdr:rowOff>1603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49</xdr:row>
      <xdr:rowOff>182879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240208</xdr:colOff>
      <xdr:row>26</xdr:row>
      <xdr:rowOff>830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240208</xdr:colOff>
      <xdr:row>26</xdr:row>
      <xdr:rowOff>830</xdr:rowOff>
    </xdr:to>
    <xdr:graphicFrame macro="">
      <xdr:nvGraphicFramePr>
        <xdr:cNvPr id="8" name="Wykres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49</xdr:row>
      <xdr:rowOff>182879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235300</xdr:colOff>
      <xdr:row>26</xdr:row>
      <xdr:rowOff>2896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235301</xdr:colOff>
      <xdr:row>26</xdr:row>
      <xdr:rowOff>2896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241297</xdr:colOff>
      <xdr:row>26</xdr:row>
      <xdr:rowOff>6817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241297</xdr:colOff>
      <xdr:row>26</xdr:row>
      <xdr:rowOff>6817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49</xdr:row>
      <xdr:rowOff>182879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241297</xdr:colOff>
      <xdr:row>26</xdr:row>
      <xdr:rowOff>6817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241297</xdr:colOff>
      <xdr:row>26</xdr:row>
      <xdr:rowOff>6817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237668</xdr:colOff>
      <xdr:row>26</xdr:row>
      <xdr:rowOff>5910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237668</xdr:colOff>
      <xdr:row>26</xdr:row>
      <xdr:rowOff>5910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49</xdr:row>
      <xdr:rowOff>182879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238822</xdr:colOff>
      <xdr:row>26</xdr:row>
      <xdr:rowOff>3601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238822</xdr:colOff>
      <xdr:row>26</xdr:row>
      <xdr:rowOff>3601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240208</xdr:colOff>
      <xdr:row>26</xdr:row>
      <xdr:rowOff>830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240208</xdr:colOff>
      <xdr:row>26</xdr:row>
      <xdr:rowOff>830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233594</xdr:colOff>
      <xdr:row>25</xdr:row>
      <xdr:rowOff>183710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233594</xdr:colOff>
      <xdr:row>25</xdr:row>
      <xdr:rowOff>183710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ational_trends_NOx_1990_2019" connectionId="2" xr16:uid="{00000000-0016-0000-00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ational_trends_NH3_1990_2019" connectionId="1" xr16:uid="{00000000-0016-0000-0100-000001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92"/>
  <sheetViews>
    <sheetView tabSelected="1" zoomScale="60" zoomScaleNormal="60" workbookViewId="0"/>
  </sheetViews>
  <sheetFormatPr baseColWidth="10" defaultRowHeight="15"/>
  <cols>
    <col min="1" max="1" width="23.5703125" bestFit="1" customWidth="1"/>
    <col min="2" max="2" width="13.42578125" customWidth="1"/>
    <col min="3" max="5" width="10" customWidth="1"/>
    <col min="6" max="6" width="9" customWidth="1"/>
    <col min="7" max="7" width="10" customWidth="1"/>
    <col min="8" max="8" width="9" customWidth="1"/>
    <col min="9" max="22" width="10" customWidth="1"/>
    <col min="23" max="31" width="12" customWidth="1"/>
  </cols>
  <sheetData>
    <row r="1" spans="1:35">
      <c r="A1" s="8" t="s">
        <v>62</v>
      </c>
    </row>
    <row r="3" spans="1:35">
      <c r="A3" s="8" t="s">
        <v>119</v>
      </c>
    </row>
    <row r="6" spans="1:35">
      <c r="A6" s="20" t="s">
        <v>87</v>
      </c>
      <c r="B6" s="20">
        <v>1990</v>
      </c>
      <c r="C6" s="20">
        <v>1991</v>
      </c>
      <c r="D6" s="20">
        <v>1992</v>
      </c>
      <c r="E6" s="20">
        <v>1993</v>
      </c>
      <c r="F6" s="20">
        <v>1994</v>
      </c>
      <c r="G6" s="20">
        <v>1995</v>
      </c>
      <c r="H6" s="20">
        <v>1996</v>
      </c>
      <c r="I6" s="20">
        <v>1997</v>
      </c>
      <c r="J6" s="20">
        <v>1998</v>
      </c>
      <c r="K6" s="20">
        <v>1999</v>
      </c>
      <c r="L6" s="20">
        <v>2000</v>
      </c>
      <c r="M6" s="20">
        <v>2001</v>
      </c>
      <c r="N6" s="20">
        <v>2002</v>
      </c>
      <c r="O6" s="20">
        <v>2003</v>
      </c>
      <c r="P6" s="20">
        <v>2004</v>
      </c>
      <c r="Q6" s="20">
        <v>2005</v>
      </c>
      <c r="R6" s="20">
        <v>2006</v>
      </c>
      <c r="S6" s="20">
        <v>2007</v>
      </c>
      <c r="T6" s="20">
        <v>2008</v>
      </c>
      <c r="U6" s="20">
        <v>2009</v>
      </c>
      <c r="V6" s="20">
        <v>2010</v>
      </c>
      <c r="W6" s="20">
        <v>2011</v>
      </c>
      <c r="X6" s="20">
        <v>2012</v>
      </c>
      <c r="Y6" s="20">
        <v>2013</v>
      </c>
      <c r="Z6" s="20">
        <v>2014</v>
      </c>
      <c r="AA6" s="20">
        <v>2015</v>
      </c>
      <c r="AB6" s="20">
        <v>2016</v>
      </c>
      <c r="AC6" s="20">
        <v>2017</v>
      </c>
      <c r="AD6" s="20">
        <v>2018</v>
      </c>
      <c r="AE6" s="20">
        <v>2019</v>
      </c>
      <c r="AF6" s="20">
        <v>2020</v>
      </c>
      <c r="AG6" s="20">
        <v>2021</v>
      </c>
      <c r="AH6" s="20">
        <v>2022</v>
      </c>
      <c r="AI6" s="20">
        <v>2023</v>
      </c>
    </row>
    <row r="7" spans="1:35">
      <c r="A7" s="26" t="s">
        <v>0</v>
      </c>
      <c r="B7">
        <v>19.503550000000001</v>
      </c>
      <c r="C7">
        <v>18.389098000000001</v>
      </c>
      <c r="D7">
        <v>17.274646000000001</v>
      </c>
      <c r="E7">
        <v>16.160194000000001</v>
      </c>
      <c r="F7">
        <v>15.045742000000001</v>
      </c>
      <c r="G7">
        <v>13.931290000000001</v>
      </c>
      <c r="H7">
        <v>15.000742000000001</v>
      </c>
      <c r="I7">
        <v>16.070194000000001</v>
      </c>
      <c r="J7">
        <v>17.139645999999999</v>
      </c>
      <c r="K7">
        <v>18.209098000000001</v>
      </c>
      <c r="L7">
        <v>19.278549999999999</v>
      </c>
      <c r="M7">
        <v>21.99643</v>
      </c>
      <c r="N7">
        <v>24.714310000000001</v>
      </c>
      <c r="O7">
        <v>27.432189999999999</v>
      </c>
      <c r="P7">
        <v>30.150069999999999</v>
      </c>
      <c r="Q7">
        <v>32.86795</v>
      </c>
      <c r="R7">
        <v>32.342453999999996</v>
      </c>
      <c r="S7">
        <v>31.816958</v>
      </c>
      <c r="T7">
        <v>31.291461999999999</v>
      </c>
      <c r="U7">
        <v>30.765965999999999</v>
      </c>
      <c r="V7">
        <v>30.240469999999998</v>
      </c>
      <c r="W7">
        <v>30.279198000000001</v>
      </c>
      <c r="X7">
        <v>30.317926</v>
      </c>
      <c r="Y7">
        <v>30.356653999999999</v>
      </c>
      <c r="Z7">
        <v>30.395382000000001</v>
      </c>
      <c r="AA7">
        <v>30.43411</v>
      </c>
      <c r="AB7">
        <v>29.939402000000001</v>
      </c>
      <c r="AC7">
        <v>29.444693999999998</v>
      </c>
      <c r="AD7">
        <v>28.949985999999999</v>
      </c>
      <c r="AE7">
        <v>28.455278</v>
      </c>
      <c r="AF7">
        <v>25.917927980000002</v>
      </c>
      <c r="AG7">
        <v>27.465862000000001</v>
      </c>
    </row>
    <row r="8" spans="1:35">
      <c r="A8" s="26" t="s">
        <v>1</v>
      </c>
      <c r="B8">
        <v>88.3202</v>
      </c>
      <c r="C8">
        <v>73.937443999999999</v>
      </c>
      <c r="D8">
        <v>59.554687999999999</v>
      </c>
      <c r="E8">
        <v>45.171931999999998</v>
      </c>
      <c r="F8">
        <v>30.789176000000001</v>
      </c>
      <c r="G8">
        <v>16.406420000000001</v>
      </c>
      <c r="H8">
        <v>16.469584000000001</v>
      </c>
      <c r="I8">
        <v>16.532748000000002</v>
      </c>
      <c r="J8">
        <v>16.595911999999998</v>
      </c>
      <c r="K8">
        <v>16.659075999999999</v>
      </c>
      <c r="L8">
        <v>16.722239999999999</v>
      </c>
      <c r="M8">
        <v>17.231480000000001</v>
      </c>
      <c r="N8">
        <v>17.74072</v>
      </c>
      <c r="O8">
        <v>18.249960000000002</v>
      </c>
      <c r="P8">
        <v>18.7592</v>
      </c>
      <c r="Q8">
        <v>19.268439999999998</v>
      </c>
      <c r="R8">
        <v>21.49859</v>
      </c>
      <c r="S8">
        <v>23.728739999999998</v>
      </c>
      <c r="T8">
        <v>25.95889</v>
      </c>
      <c r="U8">
        <v>28.189039999999999</v>
      </c>
      <c r="V8">
        <v>30.41919</v>
      </c>
      <c r="W8">
        <v>32.292941999999996</v>
      </c>
      <c r="X8">
        <v>34.166694</v>
      </c>
      <c r="Y8">
        <v>36.040446000000003</v>
      </c>
      <c r="Z8">
        <v>37.914197999999999</v>
      </c>
      <c r="AA8">
        <v>39.787950000000002</v>
      </c>
      <c r="AB8">
        <v>40.396223999999997</v>
      </c>
      <c r="AC8">
        <v>41.004497999999998</v>
      </c>
      <c r="AD8">
        <v>41.612772</v>
      </c>
      <c r="AE8">
        <v>42.221046000000001</v>
      </c>
      <c r="AF8">
        <v>39.888707179999997</v>
      </c>
      <c r="AG8">
        <v>43.649321999999998</v>
      </c>
    </row>
    <row r="9" spans="1:35">
      <c r="A9" s="26" t="s">
        <v>2</v>
      </c>
      <c r="B9">
        <v>218.945764</v>
      </c>
      <c r="C9">
        <v>228.44224929999999</v>
      </c>
      <c r="D9">
        <v>216.91179009999999</v>
      </c>
      <c r="E9">
        <v>208.30751129999999</v>
      </c>
      <c r="F9">
        <v>200.13975199999999</v>
      </c>
      <c r="G9">
        <v>199.37440290000001</v>
      </c>
      <c r="H9">
        <v>217.16149630000001</v>
      </c>
      <c r="I9">
        <v>203.3700322</v>
      </c>
      <c r="J9">
        <v>215.15078560000001</v>
      </c>
      <c r="K9">
        <v>206.88936899999999</v>
      </c>
      <c r="L9">
        <v>212.6346806</v>
      </c>
      <c r="M9">
        <v>223.2911555</v>
      </c>
      <c r="N9">
        <v>231.109151</v>
      </c>
      <c r="O9">
        <v>242.1655624</v>
      </c>
      <c r="P9">
        <v>242.20999509999999</v>
      </c>
      <c r="Q9">
        <v>247.84713640000001</v>
      </c>
      <c r="R9">
        <v>238.31090620000001</v>
      </c>
      <c r="S9">
        <v>231.62236720000001</v>
      </c>
      <c r="T9">
        <v>218.67748610000001</v>
      </c>
      <c r="U9">
        <v>205.1849684</v>
      </c>
      <c r="V9">
        <v>206.0224959</v>
      </c>
      <c r="W9">
        <v>198.10032319999999</v>
      </c>
      <c r="X9">
        <v>193.33424780000001</v>
      </c>
      <c r="Y9">
        <v>193.7626161</v>
      </c>
      <c r="Z9">
        <v>186.71235730000001</v>
      </c>
      <c r="AA9">
        <v>184.0323147</v>
      </c>
      <c r="AB9">
        <v>176.51430740000001</v>
      </c>
      <c r="AC9">
        <v>167.2434805</v>
      </c>
      <c r="AD9">
        <v>154.97331080000001</v>
      </c>
      <c r="AE9">
        <v>145.7748555</v>
      </c>
      <c r="AF9">
        <v>124.4665067</v>
      </c>
      <c r="AG9">
        <v>122.63670519999999</v>
      </c>
    </row>
    <row r="10" spans="1:35">
      <c r="A10" s="26" t="s">
        <v>3</v>
      </c>
      <c r="B10">
        <v>185.75373999999999</v>
      </c>
      <c r="C10">
        <v>171.26157000000001</v>
      </c>
      <c r="D10">
        <v>156.76939999999999</v>
      </c>
      <c r="E10">
        <v>142.27723</v>
      </c>
      <c r="F10">
        <v>127.78506</v>
      </c>
      <c r="G10">
        <v>113.29289</v>
      </c>
      <c r="H10">
        <v>110.45710200000001</v>
      </c>
      <c r="I10">
        <v>107.621314</v>
      </c>
      <c r="J10">
        <v>104.785526</v>
      </c>
      <c r="K10">
        <v>101.949738</v>
      </c>
      <c r="L10">
        <v>99.113950000000003</v>
      </c>
      <c r="M10">
        <v>104.69891200000001</v>
      </c>
      <c r="N10">
        <v>110.283874</v>
      </c>
      <c r="O10">
        <v>115.868836</v>
      </c>
      <c r="P10">
        <v>121.45379800000001</v>
      </c>
      <c r="Q10">
        <v>127.03876</v>
      </c>
      <c r="R10">
        <v>130.05292800000001</v>
      </c>
      <c r="S10">
        <v>133.06709599999999</v>
      </c>
      <c r="T10">
        <v>136.081264</v>
      </c>
      <c r="U10">
        <v>139.09543199999999</v>
      </c>
      <c r="V10">
        <v>142.1096</v>
      </c>
      <c r="W10">
        <v>149.86112600000001</v>
      </c>
      <c r="X10">
        <v>157.612652</v>
      </c>
      <c r="Y10">
        <v>165.36417800000001</v>
      </c>
      <c r="Z10">
        <v>173.11570399999999</v>
      </c>
      <c r="AA10">
        <v>180.86723000000001</v>
      </c>
      <c r="AB10">
        <v>209.19469599999999</v>
      </c>
      <c r="AC10">
        <v>237.52216200000001</v>
      </c>
      <c r="AD10">
        <v>265.849628</v>
      </c>
      <c r="AE10">
        <v>294.17709400000001</v>
      </c>
      <c r="AF10">
        <v>300.06858010000002</v>
      </c>
      <c r="AG10">
        <v>351.110342</v>
      </c>
    </row>
    <row r="11" spans="1:35">
      <c r="A11" s="26" t="s">
        <v>4</v>
      </c>
      <c r="B11">
        <v>421.81918000000002</v>
      </c>
      <c r="C11">
        <v>386.34672999999998</v>
      </c>
      <c r="D11">
        <v>350.87428</v>
      </c>
      <c r="E11">
        <v>315.40183000000002</v>
      </c>
      <c r="F11">
        <v>279.92937999999998</v>
      </c>
      <c r="G11">
        <v>244.45693</v>
      </c>
      <c r="H11">
        <v>240.10076000000001</v>
      </c>
      <c r="I11">
        <v>235.74458999999999</v>
      </c>
      <c r="J11">
        <v>231.38842</v>
      </c>
      <c r="K11">
        <v>227.03225</v>
      </c>
      <c r="L11">
        <v>222.67608000000001</v>
      </c>
      <c r="M11">
        <v>223.109284</v>
      </c>
      <c r="N11">
        <v>223.54248799999999</v>
      </c>
      <c r="O11">
        <v>223.97569200000001</v>
      </c>
      <c r="P11">
        <v>224.408896</v>
      </c>
      <c r="Q11">
        <v>224.84209999999999</v>
      </c>
      <c r="R11">
        <v>226.48166800000001</v>
      </c>
      <c r="S11">
        <v>228.12123600000001</v>
      </c>
      <c r="T11">
        <v>229.76080400000001</v>
      </c>
      <c r="U11">
        <v>231.400372</v>
      </c>
      <c r="V11">
        <v>233.03994</v>
      </c>
      <c r="W11">
        <v>230.49300400000001</v>
      </c>
      <c r="X11">
        <v>227.946068</v>
      </c>
      <c r="Y11">
        <v>225.39913200000001</v>
      </c>
      <c r="Z11">
        <v>222.85219599999999</v>
      </c>
      <c r="AA11">
        <v>220.30526</v>
      </c>
      <c r="AB11">
        <v>212.77496600000001</v>
      </c>
      <c r="AC11">
        <v>205.24467200000001</v>
      </c>
      <c r="AD11">
        <v>197.71437800000001</v>
      </c>
      <c r="AE11">
        <v>190.18408400000001</v>
      </c>
      <c r="AF11">
        <v>178.30058729999999</v>
      </c>
      <c r="AG11">
        <v>175.132578</v>
      </c>
    </row>
    <row r="12" spans="1:35">
      <c r="A12" s="27" t="s">
        <v>5</v>
      </c>
      <c r="B12">
        <v>422.4399401</v>
      </c>
      <c r="C12">
        <v>421.28814540000002</v>
      </c>
      <c r="D12">
        <v>422.47074809999998</v>
      </c>
      <c r="E12">
        <v>417.3733153</v>
      </c>
      <c r="F12">
        <v>415.64766739999999</v>
      </c>
      <c r="G12">
        <v>409.74693330000002</v>
      </c>
      <c r="H12">
        <v>395.29134249999998</v>
      </c>
      <c r="I12">
        <v>381.080917</v>
      </c>
      <c r="J12">
        <v>382.97829330000002</v>
      </c>
      <c r="K12">
        <v>356.68861629999998</v>
      </c>
      <c r="L12">
        <v>358.63764620000001</v>
      </c>
      <c r="M12">
        <v>347.52391820000003</v>
      </c>
      <c r="N12">
        <v>337.60386729999999</v>
      </c>
      <c r="O12">
        <v>334.2725039</v>
      </c>
      <c r="P12">
        <v>345.25301050000002</v>
      </c>
      <c r="Q12">
        <v>328.7840918</v>
      </c>
      <c r="R12">
        <v>315.43597030000001</v>
      </c>
      <c r="S12">
        <v>305.88826740000002</v>
      </c>
      <c r="T12">
        <v>279.50044059999999</v>
      </c>
      <c r="U12">
        <v>248.97218480000001</v>
      </c>
      <c r="V12">
        <v>249.8052582</v>
      </c>
      <c r="W12">
        <v>231.99926379999999</v>
      </c>
      <c r="X12">
        <v>220.11318900000001</v>
      </c>
      <c r="Y12">
        <v>210.58122729999999</v>
      </c>
      <c r="Z12">
        <v>200.3444629</v>
      </c>
      <c r="AA12">
        <v>200.73251959999999</v>
      </c>
      <c r="AB12">
        <v>188.8187331</v>
      </c>
      <c r="AC12">
        <v>177.48806579999999</v>
      </c>
      <c r="AD12">
        <v>170.23547139999999</v>
      </c>
      <c r="AE12">
        <v>158.54227209999999</v>
      </c>
      <c r="AF12">
        <v>139.2382758</v>
      </c>
      <c r="AG12">
        <v>142.10428949999999</v>
      </c>
    </row>
    <row r="13" spans="1:35">
      <c r="A13" s="26" t="s">
        <v>6</v>
      </c>
      <c r="B13">
        <v>70.519739999999999</v>
      </c>
      <c r="C13">
        <v>59.807713999999997</v>
      </c>
      <c r="D13">
        <v>49.095688000000003</v>
      </c>
      <c r="E13">
        <v>38.383662000000001</v>
      </c>
      <c r="F13">
        <v>27.671635999999999</v>
      </c>
      <c r="G13">
        <v>16.959610000000001</v>
      </c>
      <c r="H13">
        <v>21.065836000000001</v>
      </c>
      <c r="I13">
        <v>25.172062</v>
      </c>
      <c r="J13">
        <v>29.278288</v>
      </c>
      <c r="K13">
        <v>33.384514000000003</v>
      </c>
      <c r="L13">
        <v>37.490740000000002</v>
      </c>
      <c r="M13">
        <v>42.190613999999997</v>
      </c>
      <c r="N13">
        <v>46.890487999999998</v>
      </c>
      <c r="O13">
        <v>51.590361999999999</v>
      </c>
      <c r="P13">
        <v>56.290236</v>
      </c>
      <c r="Q13">
        <v>60.990110000000001</v>
      </c>
      <c r="R13">
        <v>63.655444000000003</v>
      </c>
      <c r="S13">
        <v>66.320778000000004</v>
      </c>
      <c r="T13">
        <v>68.986112000000006</v>
      </c>
      <c r="U13">
        <v>71.651446000000007</v>
      </c>
      <c r="V13">
        <v>74.316779999999994</v>
      </c>
      <c r="W13">
        <v>72.661193999999995</v>
      </c>
      <c r="X13">
        <v>71.005607999999995</v>
      </c>
      <c r="Y13">
        <v>69.350021999999996</v>
      </c>
      <c r="Z13">
        <v>67.694435999999996</v>
      </c>
      <c r="AA13">
        <v>66.038849999999996</v>
      </c>
      <c r="AB13">
        <v>62.403818000000001</v>
      </c>
      <c r="AC13">
        <v>58.768785999999999</v>
      </c>
      <c r="AD13">
        <v>55.133754000000003</v>
      </c>
      <c r="AE13">
        <v>51.498722000000001</v>
      </c>
      <c r="AF13">
        <v>45.928555950000003</v>
      </c>
      <c r="AG13">
        <v>44.361936</v>
      </c>
    </row>
    <row r="14" spans="1:35">
      <c r="A14" s="26" t="s">
        <v>7</v>
      </c>
      <c r="B14">
        <v>305.90107769999997</v>
      </c>
      <c r="C14">
        <v>231.64691809999999</v>
      </c>
      <c r="D14">
        <v>201.99586640000001</v>
      </c>
      <c r="E14">
        <v>209.74453940000001</v>
      </c>
      <c r="F14">
        <v>205.94214980000001</v>
      </c>
      <c r="G14">
        <v>210.99961400000001</v>
      </c>
      <c r="H14">
        <v>206.89063609999999</v>
      </c>
      <c r="I14">
        <v>174.73633559999999</v>
      </c>
      <c r="J14">
        <v>174.03488139999999</v>
      </c>
      <c r="K14">
        <v>157.7213189</v>
      </c>
      <c r="L14">
        <v>164.40703859999999</v>
      </c>
      <c r="M14">
        <v>162.98103459999999</v>
      </c>
      <c r="N14">
        <v>176.58805609999999</v>
      </c>
      <c r="O14">
        <v>186.25528929999999</v>
      </c>
      <c r="P14">
        <v>183.98188250000001</v>
      </c>
      <c r="Q14">
        <v>187.05969329999999</v>
      </c>
      <c r="R14">
        <v>163.6942191</v>
      </c>
      <c r="S14">
        <v>162.1185547</v>
      </c>
      <c r="T14">
        <v>163.48004789999999</v>
      </c>
      <c r="U14">
        <v>153.48174539999999</v>
      </c>
      <c r="V14">
        <v>138.4139496</v>
      </c>
      <c r="W14">
        <v>155.9314195</v>
      </c>
      <c r="X14">
        <v>128.56329729999999</v>
      </c>
      <c r="Y14">
        <v>112.5898847</v>
      </c>
      <c r="Z14">
        <v>118.2856922</v>
      </c>
      <c r="AA14">
        <v>116.9942406</v>
      </c>
      <c r="AB14">
        <v>111.0522902</v>
      </c>
      <c r="AC14">
        <v>98.330956099999995</v>
      </c>
      <c r="AD14">
        <v>95.051331570000002</v>
      </c>
      <c r="AE14">
        <v>91.587035740000005</v>
      </c>
      <c r="AF14">
        <v>86.580681709999993</v>
      </c>
      <c r="AG14">
        <v>94.277959420000002</v>
      </c>
    </row>
    <row r="15" spans="1:35">
      <c r="A15" s="26" t="s">
        <v>8</v>
      </c>
      <c r="B15">
        <v>105.85899360000001</v>
      </c>
      <c r="C15">
        <v>80.156928829999998</v>
      </c>
      <c r="D15">
        <v>75.432304189999996</v>
      </c>
      <c r="E15">
        <v>75.343901520000003</v>
      </c>
      <c r="F15">
        <v>77.435378999999998</v>
      </c>
      <c r="G15">
        <v>78.923546700000003</v>
      </c>
      <c r="H15">
        <v>84.142195099999995</v>
      </c>
      <c r="I15">
        <v>86.665725649999999</v>
      </c>
      <c r="J15">
        <v>89.330156880000004</v>
      </c>
      <c r="K15">
        <v>92.602799739999995</v>
      </c>
      <c r="L15">
        <v>88.022900079999999</v>
      </c>
      <c r="M15">
        <v>87.950166899999999</v>
      </c>
      <c r="N15">
        <v>90.762284280000003</v>
      </c>
      <c r="O15">
        <v>90.069145980000002</v>
      </c>
      <c r="P15">
        <v>88.166191889999993</v>
      </c>
      <c r="Q15">
        <v>86.093761450000002</v>
      </c>
      <c r="R15">
        <v>85.694770210000001</v>
      </c>
      <c r="S15">
        <v>88.142238719999995</v>
      </c>
      <c r="T15">
        <v>84.70323655</v>
      </c>
      <c r="U15">
        <v>77.315889150000004</v>
      </c>
      <c r="V15">
        <v>69.493635780000005</v>
      </c>
      <c r="W15">
        <v>65.89254253</v>
      </c>
      <c r="X15">
        <v>58.074080160000001</v>
      </c>
      <c r="Y15">
        <v>57.252876350000001</v>
      </c>
      <c r="Z15">
        <v>53.656284730000003</v>
      </c>
      <c r="AA15">
        <v>54.362867229999999</v>
      </c>
      <c r="AB15">
        <v>54.387291300000001</v>
      </c>
      <c r="AC15">
        <v>54.878699500000003</v>
      </c>
      <c r="AD15">
        <v>49.66594439</v>
      </c>
      <c r="AE15">
        <v>48.526951330000003</v>
      </c>
      <c r="AF15">
        <v>45.809075069999999</v>
      </c>
      <c r="AG15">
        <v>45.809075069999999</v>
      </c>
    </row>
    <row r="16" spans="1:35">
      <c r="A16" s="26" t="s">
        <v>9</v>
      </c>
      <c r="B16">
        <v>18.135011810000002</v>
      </c>
      <c r="C16">
        <v>17.91898389</v>
      </c>
      <c r="D16">
        <v>20.194986220000001</v>
      </c>
      <c r="E16">
        <v>20.674115789999998</v>
      </c>
      <c r="F16">
        <v>21.271242539999999</v>
      </c>
      <c r="G16">
        <v>21.091401739999998</v>
      </c>
      <c r="H16">
        <v>21.290948119999999</v>
      </c>
      <c r="I16">
        <v>21.636943720000001</v>
      </c>
      <c r="J16">
        <v>22.047755710000001</v>
      </c>
      <c r="K16">
        <v>22.310803849999999</v>
      </c>
      <c r="L16">
        <v>22.488922639999998</v>
      </c>
      <c r="M16">
        <v>22.508110720000001</v>
      </c>
      <c r="N16">
        <v>22.186027939999999</v>
      </c>
      <c r="O16">
        <v>22.477518709999998</v>
      </c>
      <c r="P16">
        <v>22.300272</v>
      </c>
      <c r="Q16">
        <v>22.060117170000002</v>
      </c>
      <c r="R16">
        <v>21.672414060000001</v>
      </c>
      <c r="S16">
        <v>21.237979339999999</v>
      </c>
      <c r="T16">
        <v>19.82251814</v>
      </c>
      <c r="U16">
        <v>19.969002039999999</v>
      </c>
      <c r="V16">
        <v>18.565734989999999</v>
      </c>
      <c r="W16">
        <v>21.365617749999998</v>
      </c>
      <c r="X16">
        <v>20.812327379999999</v>
      </c>
      <c r="Y16">
        <v>15.312995409999999</v>
      </c>
      <c r="Z16">
        <v>16.025062909999999</v>
      </c>
      <c r="AA16">
        <v>13.743544740000001</v>
      </c>
      <c r="AB16">
        <v>13.555244800000001</v>
      </c>
      <c r="AC16">
        <v>13.4781058</v>
      </c>
      <c r="AD16">
        <v>13.14218968</v>
      </c>
      <c r="AE16">
        <v>14.33559253</v>
      </c>
      <c r="AF16">
        <v>11.591858</v>
      </c>
      <c r="AG16">
        <v>12.24643575</v>
      </c>
    </row>
    <row r="17" spans="1:33">
      <c r="A17" s="26" t="s">
        <v>70</v>
      </c>
      <c r="B17">
        <v>760.29108299999996</v>
      </c>
      <c r="C17">
        <v>721.07308320000004</v>
      </c>
      <c r="D17">
        <v>677.24668469999995</v>
      </c>
      <c r="E17">
        <v>551.53405499999997</v>
      </c>
      <c r="F17">
        <v>458.75247150000001</v>
      </c>
      <c r="G17">
        <v>390.93073299999998</v>
      </c>
      <c r="H17">
        <v>373.32305530000002</v>
      </c>
      <c r="I17">
        <v>345.4173571</v>
      </c>
      <c r="J17">
        <v>327.57484749999998</v>
      </c>
      <c r="K17">
        <v>303.07885800000003</v>
      </c>
      <c r="L17">
        <v>311.29383250000001</v>
      </c>
      <c r="M17">
        <v>308.67174230000001</v>
      </c>
      <c r="N17">
        <v>301.6662412</v>
      </c>
      <c r="O17">
        <v>304.81601949999998</v>
      </c>
      <c r="P17">
        <v>304.73166429999998</v>
      </c>
      <c r="Q17">
        <v>301.50367699999998</v>
      </c>
      <c r="R17">
        <v>293.36094350000002</v>
      </c>
      <c r="S17">
        <v>291.83399830000002</v>
      </c>
      <c r="T17">
        <v>274.4626834</v>
      </c>
      <c r="U17">
        <v>257.54214489999998</v>
      </c>
      <c r="V17">
        <v>254.81807370000001</v>
      </c>
      <c r="W17">
        <v>241.28283289999999</v>
      </c>
      <c r="X17">
        <v>229.54637550000001</v>
      </c>
      <c r="Y17">
        <v>217.11893699999999</v>
      </c>
      <c r="Z17">
        <v>211.81298699999999</v>
      </c>
      <c r="AA17">
        <v>206.41112100000001</v>
      </c>
      <c r="AB17">
        <v>197.18246590000001</v>
      </c>
      <c r="AC17">
        <v>193.80943479999999</v>
      </c>
      <c r="AD17">
        <v>186.5372582</v>
      </c>
      <c r="AE17">
        <v>173.71904420000001</v>
      </c>
      <c r="AF17">
        <v>156.39569359999999</v>
      </c>
      <c r="AG17">
        <v>159.4357541</v>
      </c>
    </row>
    <row r="18" spans="1:33">
      <c r="A18" s="28" t="s">
        <v>10</v>
      </c>
      <c r="B18">
        <v>294.28737589999997</v>
      </c>
      <c r="C18">
        <v>343.99121609999997</v>
      </c>
      <c r="D18">
        <v>300.22253369999999</v>
      </c>
      <c r="E18">
        <v>299.13305589999999</v>
      </c>
      <c r="F18">
        <v>301.33119440000002</v>
      </c>
      <c r="G18">
        <v>282.48138069999999</v>
      </c>
      <c r="H18">
        <v>316.18472830000002</v>
      </c>
      <c r="I18">
        <v>269.31061899999997</v>
      </c>
      <c r="J18">
        <v>249.33449150000001</v>
      </c>
      <c r="K18">
        <v>230.75263889999999</v>
      </c>
      <c r="L18">
        <v>217.95744389999999</v>
      </c>
      <c r="M18">
        <v>215.04707200000001</v>
      </c>
      <c r="N18">
        <v>212.4924345</v>
      </c>
      <c r="O18">
        <v>221.75037399999999</v>
      </c>
      <c r="P18">
        <v>206.50547560000001</v>
      </c>
      <c r="Q18">
        <v>198.54512560000001</v>
      </c>
      <c r="R18">
        <v>198.51409050000001</v>
      </c>
      <c r="S18">
        <v>185.24548619999999</v>
      </c>
      <c r="T18">
        <v>169.3203819</v>
      </c>
      <c r="U18">
        <v>150.31764570000001</v>
      </c>
      <c r="V18">
        <v>144.83136200000001</v>
      </c>
      <c r="W18">
        <v>136.75880849999999</v>
      </c>
      <c r="X18">
        <v>126.6091916</v>
      </c>
      <c r="Y18">
        <v>122.002628</v>
      </c>
      <c r="Z18">
        <v>112.7870763</v>
      </c>
      <c r="AA18">
        <v>109.0514081</v>
      </c>
      <c r="AB18">
        <v>109.28729730000001</v>
      </c>
      <c r="AC18">
        <v>107.0945747</v>
      </c>
      <c r="AD18">
        <v>101.4476161</v>
      </c>
      <c r="AE18">
        <v>96.648451440000002</v>
      </c>
      <c r="AF18">
        <v>89.391067000000007</v>
      </c>
      <c r="AG18">
        <v>89.292423400000004</v>
      </c>
    </row>
    <row r="19" spans="1:33">
      <c r="A19" s="25" t="s">
        <v>11</v>
      </c>
      <c r="B19">
        <v>74.611017000000004</v>
      </c>
      <c r="C19">
        <v>66.641199999999998</v>
      </c>
      <c r="D19">
        <v>45.038313000000002</v>
      </c>
      <c r="E19">
        <v>40.638959</v>
      </c>
      <c r="F19">
        <v>45.190567999999999</v>
      </c>
      <c r="G19">
        <v>47.534601000000002</v>
      </c>
      <c r="H19">
        <v>52.126680999999998</v>
      </c>
      <c r="I19">
        <v>51.754708999999998</v>
      </c>
      <c r="J19">
        <v>49.600850000000001</v>
      </c>
      <c r="K19">
        <v>45.154184000000001</v>
      </c>
      <c r="L19">
        <v>44.433259999999997</v>
      </c>
      <c r="M19">
        <v>48.623255</v>
      </c>
      <c r="N19">
        <v>47.917779000000003</v>
      </c>
      <c r="O19">
        <v>48.793371</v>
      </c>
      <c r="P19">
        <v>45.28107</v>
      </c>
      <c r="Q19">
        <v>42.140551000000002</v>
      </c>
      <c r="R19">
        <v>40.358522999999998</v>
      </c>
      <c r="S19">
        <v>44.879981999999998</v>
      </c>
      <c r="T19">
        <v>42.204265800000002</v>
      </c>
      <c r="U19">
        <v>36.2423395</v>
      </c>
      <c r="V19">
        <v>42.059499199999998</v>
      </c>
      <c r="W19">
        <v>40.440748800000001</v>
      </c>
      <c r="X19">
        <v>37.478041679999997</v>
      </c>
      <c r="Y19">
        <v>36.608277999999999</v>
      </c>
      <c r="Z19">
        <v>34.803982099999999</v>
      </c>
      <c r="AA19">
        <v>30.631150000000002</v>
      </c>
      <c r="AB19">
        <v>31.146660000000001</v>
      </c>
      <c r="AC19">
        <v>31.640889000000001</v>
      </c>
      <c r="AD19">
        <v>30.525226</v>
      </c>
      <c r="AE19">
        <v>25.496462000000001</v>
      </c>
      <c r="AF19">
        <v>23.238371000000001</v>
      </c>
      <c r="AG19">
        <v>22.53232603</v>
      </c>
    </row>
    <row r="20" spans="1:33">
      <c r="A20" s="28" t="s">
        <v>12</v>
      </c>
      <c r="B20">
        <v>306.57810749999999</v>
      </c>
      <c r="C20">
        <v>303.71060649999998</v>
      </c>
      <c r="D20">
        <v>288.15536150000003</v>
      </c>
      <c r="E20">
        <v>293.38945430000001</v>
      </c>
      <c r="F20">
        <v>294.13681109999999</v>
      </c>
      <c r="G20">
        <v>273.17472170000002</v>
      </c>
      <c r="H20">
        <v>277.56813890000001</v>
      </c>
      <c r="I20">
        <v>271.71695949999997</v>
      </c>
      <c r="J20">
        <v>257.63773859999998</v>
      </c>
      <c r="K20">
        <v>252.9157471</v>
      </c>
      <c r="L20">
        <v>241.30852469999999</v>
      </c>
      <c r="M20">
        <v>244.6736449</v>
      </c>
      <c r="N20">
        <v>242.54105870000001</v>
      </c>
      <c r="O20">
        <v>249.02460400000001</v>
      </c>
      <c r="P20">
        <v>237.45351790000001</v>
      </c>
      <c r="Q20">
        <v>208.47104210000001</v>
      </c>
      <c r="R20">
        <v>224.15370519999999</v>
      </c>
      <c r="S20">
        <v>211.2670239</v>
      </c>
      <c r="T20">
        <v>193.96189150000001</v>
      </c>
      <c r="U20">
        <v>176.68973310000001</v>
      </c>
      <c r="V20">
        <v>187.4767047</v>
      </c>
      <c r="W20">
        <v>171.62271860000001</v>
      </c>
      <c r="X20">
        <v>161.71856399999999</v>
      </c>
      <c r="Y20">
        <v>158.8319874</v>
      </c>
      <c r="Z20">
        <v>151.16315829999999</v>
      </c>
      <c r="AA20">
        <v>139.294049</v>
      </c>
      <c r="AB20">
        <v>134.88135009999999</v>
      </c>
      <c r="AC20">
        <v>130.6932467</v>
      </c>
      <c r="AD20">
        <v>127.4190669</v>
      </c>
      <c r="AE20">
        <v>120.24413300000001</v>
      </c>
      <c r="AF20">
        <v>105.6140067</v>
      </c>
      <c r="AG20">
        <v>105.10198080000001</v>
      </c>
    </row>
    <row r="21" spans="1:33">
      <c r="A21" s="27" t="s">
        <v>13</v>
      </c>
      <c r="B21">
        <v>2182.4930049999998</v>
      </c>
      <c r="C21">
        <v>2226.8578170000001</v>
      </c>
      <c r="D21">
        <v>2211.8762400000001</v>
      </c>
      <c r="E21">
        <v>2099.3462549999999</v>
      </c>
      <c r="F21">
        <v>2019.5274850000001</v>
      </c>
      <c r="G21">
        <v>1981.7168650000001</v>
      </c>
      <c r="H21">
        <v>1956.304674</v>
      </c>
      <c r="I21">
        <v>1889.3589669999999</v>
      </c>
      <c r="J21">
        <v>1913.515382</v>
      </c>
      <c r="K21">
        <v>1875.4544080000001</v>
      </c>
      <c r="L21">
        <v>1815.8748499999999</v>
      </c>
      <c r="M21">
        <v>1776.190036</v>
      </c>
      <c r="N21">
        <v>1732.1761779999999</v>
      </c>
      <c r="O21">
        <v>1682.0683730000001</v>
      </c>
      <c r="P21">
        <v>1635.8711149999999</v>
      </c>
      <c r="Q21">
        <v>1586.7841129999999</v>
      </c>
      <c r="R21">
        <v>1498.2275649999999</v>
      </c>
      <c r="S21">
        <v>1429.0124350000001</v>
      </c>
      <c r="T21">
        <v>1351.3518369999999</v>
      </c>
      <c r="U21">
        <v>1280.5558020000001</v>
      </c>
      <c r="V21">
        <v>1236.433331</v>
      </c>
      <c r="W21">
        <v>1179.221442</v>
      </c>
      <c r="X21">
        <v>1152.62726</v>
      </c>
      <c r="Y21">
        <v>1133.7002680000001</v>
      </c>
      <c r="Z21">
        <v>1057.785584</v>
      </c>
      <c r="AA21">
        <v>1035.203737</v>
      </c>
      <c r="AB21">
        <v>986.35407859999998</v>
      </c>
      <c r="AC21">
        <v>956.29582919999996</v>
      </c>
      <c r="AD21">
        <v>901.72289209999997</v>
      </c>
      <c r="AE21">
        <v>849.18866079999998</v>
      </c>
      <c r="AF21">
        <v>736.59425929999998</v>
      </c>
      <c r="AG21">
        <v>755.60991279999996</v>
      </c>
    </row>
    <row r="22" spans="1:33">
      <c r="A22" s="26" t="s">
        <v>14</v>
      </c>
      <c r="B22">
        <v>91.074244309999997</v>
      </c>
      <c r="C22">
        <v>72.309908399999998</v>
      </c>
      <c r="D22">
        <v>59.303818800000002</v>
      </c>
      <c r="E22">
        <v>50.762110149999998</v>
      </c>
      <c r="F22">
        <v>39.063509029999999</v>
      </c>
      <c r="G22">
        <v>37.134568360000003</v>
      </c>
      <c r="H22">
        <v>33.932632560000002</v>
      </c>
      <c r="I22">
        <v>30.048567439999999</v>
      </c>
      <c r="J22">
        <v>28.3065414</v>
      </c>
      <c r="K22">
        <v>28.099022340000001</v>
      </c>
      <c r="L22">
        <v>28.471822499999998</v>
      </c>
      <c r="M22">
        <v>23.7019327</v>
      </c>
      <c r="N22">
        <v>24.410502659999999</v>
      </c>
      <c r="O22">
        <v>24.5722965</v>
      </c>
      <c r="P22">
        <v>25.44611458</v>
      </c>
      <c r="Q22">
        <v>27.39661898</v>
      </c>
      <c r="R22">
        <v>29.075018279999998</v>
      </c>
      <c r="S22">
        <v>32.823084780000002</v>
      </c>
      <c r="T22">
        <v>29.895222010000001</v>
      </c>
      <c r="U22">
        <v>34.047169650000001</v>
      </c>
      <c r="V22">
        <v>36.408179060000002</v>
      </c>
      <c r="W22">
        <v>37.66308145</v>
      </c>
      <c r="X22">
        <v>39.321353950000002</v>
      </c>
      <c r="Y22">
        <v>41.072447619999998</v>
      </c>
      <c r="Z22">
        <v>47.229963349999998</v>
      </c>
      <c r="AA22">
        <v>48.558483469999999</v>
      </c>
      <c r="AB22">
        <v>48.553683290000002</v>
      </c>
      <c r="AC22">
        <v>46.970978029999998</v>
      </c>
      <c r="AD22">
        <v>53.302017980000002</v>
      </c>
      <c r="AE22">
        <v>47.699260410000001</v>
      </c>
      <c r="AF22">
        <v>46.824479519999997</v>
      </c>
      <c r="AG22">
        <v>47.796411890000002</v>
      </c>
    </row>
    <row r="23" spans="1:33">
      <c r="A23" s="28" t="s">
        <v>15</v>
      </c>
      <c r="B23">
        <v>2843.2798590000002</v>
      </c>
      <c r="C23">
        <v>2616.106178</v>
      </c>
      <c r="D23">
        <v>2465.6819730000002</v>
      </c>
      <c r="E23">
        <v>2360.7442059999998</v>
      </c>
      <c r="F23">
        <v>2229.0462050000001</v>
      </c>
      <c r="G23">
        <v>2168.845652</v>
      </c>
      <c r="H23">
        <v>2085.32044</v>
      </c>
      <c r="I23">
        <v>2010.14985</v>
      </c>
      <c r="J23">
        <v>1980.530436</v>
      </c>
      <c r="K23">
        <v>1944.1014210000001</v>
      </c>
      <c r="L23">
        <v>1865.9164040000001</v>
      </c>
      <c r="M23">
        <v>1810.0082729999999</v>
      </c>
      <c r="N23">
        <v>1750.3084679999999</v>
      </c>
      <c r="O23">
        <v>1707.899357</v>
      </c>
      <c r="P23">
        <v>1663.793324</v>
      </c>
      <c r="Q23">
        <v>1616.365423</v>
      </c>
      <c r="R23">
        <v>1631.050242</v>
      </c>
      <c r="S23">
        <v>1585.205473</v>
      </c>
      <c r="T23">
        <v>1529.7697270000001</v>
      </c>
      <c r="U23">
        <v>1438.8843400000001</v>
      </c>
      <c r="V23">
        <v>1458.606544</v>
      </c>
      <c r="W23">
        <v>1438.3026560000001</v>
      </c>
      <c r="X23">
        <v>1433.602142</v>
      </c>
      <c r="Y23">
        <v>1436.6179970000001</v>
      </c>
      <c r="Z23">
        <v>1393.623992</v>
      </c>
      <c r="AA23">
        <v>1368.4506389999999</v>
      </c>
      <c r="AB23">
        <v>1334.344069</v>
      </c>
      <c r="AC23">
        <v>1278.5558349999999</v>
      </c>
      <c r="AD23">
        <v>1191.2782749999999</v>
      </c>
      <c r="AE23">
        <v>1107.1996690000001</v>
      </c>
      <c r="AF23">
        <v>975.64603009999996</v>
      </c>
      <c r="AG23">
        <v>968.78026560000001</v>
      </c>
    </row>
    <row r="24" spans="1:33">
      <c r="A24" s="26" t="s">
        <v>16</v>
      </c>
      <c r="B24">
        <v>409.3265907</v>
      </c>
      <c r="C24">
        <v>408.89997310000001</v>
      </c>
      <c r="D24">
        <v>416.34322980000002</v>
      </c>
      <c r="E24">
        <v>407.77682759999999</v>
      </c>
      <c r="F24">
        <v>415.48422249999999</v>
      </c>
      <c r="G24">
        <v>402.2735002</v>
      </c>
      <c r="H24">
        <v>409.47071970000002</v>
      </c>
      <c r="I24">
        <v>423.91028369999998</v>
      </c>
      <c r="J24">
        <v>450.8461279</v>
      </c>
      <c r="K24">
        <v>444.66088789999998</v>
      </c>
      <c r="L24">
        <v>430.7400968</v>
      </c>
      <c r="M24">
        <v>456.41625679999999</v>
      </c>
      <c r="N24">
        <v>451.54078290000001</v>
      </c>
      <c r="O24">
        <v>461.24612639999998</v>
      </c>
      <c r="P24">
        <v>464.7337867</v>
      </c>
      <c r="Q24">
        <v>482.85010399999999</v>
      </c>
      <c r="R24">
        <v>482.79839019999997</v>
      </c>
      <c r="S24">
        <v>481.4204727</v>
      </c>
      <c r="T24">
        <v>454.94539370000001</v>
      </c>
      <c r="U24">
        <v>434.84651239999999</v>
      </c>
      <c r="V24">
        <v>363.73860289999999</v>
      </c>
      <c r="W24">
        <v>326.03106059999999</v>
      </c>
      <c r="X24">
        <v>285.54751649999997</v>
      </c>
      <c r="Y24">
        <v>273.67828680000002</v>
      </c>
      <c r="Z24">
        <v>269.22309480000001</v>
      </c>
      <c r="AA24">
        <v>263.01481890000002</v>
      </c>
      <c r="AB24">
        <v>262.273191</v>
      </c>
      <c r="AC24">
        <v>267.76054909999999</v>
      </c>
      <c r="AD24">
        <v>258.8432201</v>
      </c>
      <c r="AE24">
        <v>249.82481670000001</v>
      </c>
      <c r="AF24">
        <v>222.01186129999999</v>
      </c>
      <c r="AG24">
        <v>222.44986660000001</v>
      </c>
    </row>
    <row r="25" spans="1:33">
      <c r="A25" s="26" t="s">
        <v>17</v>
      </c>
      <c r="B25">
        <v>246.54906449999999</v>
      </c>
      <c r="C25">
        <v>216.40659110000001</v>
      </c>
      <c r="D25">
        <v>194.61180999999999</v>
      </c>
      <c r="E25">
        <v>194.11256829999999</v>
      </c>
      <c r="F25">
        <v>193.1603428</v>
      </c>
      <c r="G25">
        <v>191.29948920000001</v>
      </c>
      <c r="H25">
        <v>194.42154379999999</v>
      </c>
      <c r="I25">
        <v>196.69639979999999</v>
      </c>
      <c r="J25">
        <v>197.01294189999999</v>
      </c>
      <c r="K25">
        <v>200.90349739999999</v>
      </c>
      <c r="L25">
        <v>188.86987669999999</v>
      </c>
      <c r="M25">
        <v>188.83063709999999</v>
      </c>
      <c r="N25">
        <v>181.37177109999999</v>
      </c>
      <c r="O25">
        <v>185.16546349999999</v>
      </c>
      <c r="P25">
        <v>182.89893699999999</v>
      </c>
      <c r="Q25">
        <v>179.36372109999999</v>
      </c>
      <c r="R25">
        <v>172.02404319999999</v>
      </c>
      <c r="S25">
        <v>168.09750170000001</v>
      </c>
      <c r="T25">
        <v>162.2187256</v>
      </c>
      <c r="U25">
        <v>151.10332840000001</v>
      </c>
      <c r="V25">
        <v>147.98639589999999</v>
      </c>
      <c r="W25">
        <v>138.503896</v>
      </c>
      <c r="X25">
        <v>131.7270035</v>
      </c>
      <c r="Y25">
        <v>127.8951593</v>
      </c>
      <c r="Z25">
        <v>126.12170860000001</v>
      </c>
      <c r="AA25">
        <v>128.34095110000001</v>
      </c>
      <c r="AB25">
        <v>120.6943371</v>
      </c>
      <c r="AC25">
        <v>121.9153072</v>
      </c>
      <c r="AD25">
        <v>121.0019344</v>
      </c>
      <c r="AE25">
        <v>115.4218831</v>
      </c>
      <c r="AF25">
        <v>107.7444129</v>
      </c>
      <c r="AG25">
        <v>109.871685</v>
      </c>
    </row>
    <row r="26" spans="1:33">
      <c r="A26" s="27" t="s">
        <v>18</v>
      </c>
      <c r="B26">
        <v>28.855289370000001</v>
      </c>
      <c r="C26">
        <v>27.609248000000001</v>
      </c>
      <c r="D26">
        <v>29.77062016</v>
      </c>
      <c r="E26">
        <v>31.304921270000001</v>
      </c>
      <c r="F26">
        <v>30.633827960000001</v>
      </c>
      <c r="G26">
        <v>32.225433039999999</v>
      </c>
      <c r="H26">
        <v>32.723132159999999</v>
      </c>
      <c r="I26">
        <v>32.5159886</v>
      </c>
      <c r="J26">
        <v>31.416118879999999</v>
      </c>
      <c r="K26">
        <v>31.271383759999999</v>
      </c>
      <c r="L26">
        <v>30.813051990000002</v>
      </c>
      <c r="M26">
        <v>27.547616860000002</v>
      </c>
      <c r="N26">
        <v>29.581011530000001</v>
      </c>
      <c r="O26">
        <v>29.056555100000001</v>
      </c>
      <c r="P26">
        <v>30.002704850000001</v>
      </c>
      <c r="Q26">
        <v>26.713242770000001</v>
      </c>
      <c r="R26">
        <v>26.28277988</v>
      </c>
      <c r="S26">
        <v>28.471603529999999</v>
      </c>
      <c r="T26">
        <v>26.285065899999999</v>
      </c>
      <c r="U26">
        <v>26.078245249999998</v>
      </c>
      <c r="V26">
        <v>24.423900360000001</v>
      </c>
      <c r="W26">
        <v>22.128001659999999</v>
      </c>
      <c r="X26">
        <v>22.011208270000001</v>
      </c>
      <c r="Y26">
        <v>21.260136989999999</v>
      </c>
      <c r="Z26">
        <v>21.18792522</v>
      </c>
      <c r="AA26">
        <v>22.053779890000001</v>
      </c>
      <c r="AB26">
        <v>20.097358289999999</v>
      </c>
      <c r="AC26">
        <v>20.43503866</v>
      </c>
      <c r="AD26">
        <v>20.79278751</v>
      </c>
      <c r="AE26">
        <v>19.56846543</v>
      </c>
      <c r="AF26">
        <v>17.935807230000002</v>
      </c>
      <c r="AG26">
        <v>19.620563109999999</v>
      </c>
    </row>
    <row r="27" spans="1:33">
      <c r="A27" s="27" t="s">
        <v>19</v>
      </c>
      <c r="B27">
        <v>168.72383210000001</v>
      </c>
      <c r="C27">
        <v>171.2635046</v>
      </c>
      <c r="D27">
        <v>179.93345170000001</v>
      </c>
      <c r="E27">
        <v>172.46933390000001</v>
      </c>
      <c r="F27">
        <v>172.3160067</v>
      </c>
      <c r="G27">
        <v>170.80738940000001</v>
      </c>
      <c r="H27">
        <v>174.48358590000001</v>
      </c>
      <c r="I27">
        <v>169.0668805</v>
      </c>
      <c r="J27">
        <v>178.391007</v>
      </c>
      <c r="K27">
        <v>179.42244059999999</v>
      </c>
      <c r="L27">
        <v>181.0049023</v>
      </c>
      <c r="M27">
        <v>180.07232289999999</v>
      </c>
      <c r="N27">
        <v>172.6970646</v>
      </c>
      <c r="O27">
        <v>171.70336359999999</v>
      </c>
      <c r="P27">
        <v>173.73792990000001</v>
      </c>
      <c r="Q27">
        <v>175.1250972</v>
      </c>
      <c r="R27">
        <v>170.57881370000001</v>
      </c>
      <c r="S27">
        <v>166.63357859999999</v>
      </c>
      <c r="T27">
        <v>151.81243860000001</v>
      </c>
      <c r="U27">
        <v>127.22859769999999</v>
      </c>
      <c r="V27">
        <v>120.300449</v>
      </c>
      <c r="W27">
        <v>108.21583699999999</v>
      </c>
      <c r="X27">
        <v>110.034333</v>
      </c>
      <c r="Y27">
        <v>111.6927996</v>
      </c>
      <c r="Z27">
        <v>110.51515209999999</v>
      </c>
      <c r="AA27">
        <v>113.3785599</v>
      </c>
      <c r="AB27">
        <v>113.50175609999999</v>
      </c>
      <c r="AC27">
        <v>111.1325188</v>
      </c>
      <c r="AD27">
        <v>112.3218104</v>
      </c>
      <c r="AE27">
        <v>104.21809589999999</v>
      </c>
      <c r="AF27">
        <v>96.299400719999994</v>
      </c>
      <c r="AG27">
        <v>100.00406889999999</v>
      </c>
    </row>
    <row r="28" spans="1:33">
      <c r="A28" s="26" t="s">
        <v>20</v>
      </c>
      <c r="B28">
        <v>2124.0512880000001</v>
      </c>
      <c r="C28">
        <v>2190.9925069999999</v>
      </c>
      <c r="D28">
        <v>2229.829514</v>
      </c>
      <c r="E28">
        <v>2126.6086249999998</v>
      </c>
      <c r="F28">
        <v>2026.5080660000001</v>
      </c>
      <c r="G28">
        <v>1988.2073379999999</v>
      </c>
      <c r="H28">
        <v>1914.9662410000001</v>
      </c>
      <c r="I28">
        <v>1837.1300859999999</v>
      </c>
      <c r="J28">
        <v>1723.44175</v>
      </c>
      <c r="K28">
        <v>1627.68282</v>
      </c>
      <c r="L28">
        <v>1505.8100420000001</v>
      </c>
      <c r="M28">
        <v>1476.119267</v>
      </c>
      <c r="N28">
        <v>1418.9719050000001</v>
      </c>
      <c r="O28">
        <v>1398.4884810000001</v>
      </c>
      <c r="P28">
        <v>1349.289276</v>
      </c>
      <c r="Q28">
        <v>1290.237695</v>
      </c>
      <c r="R28">
        <v>1239.2858610000001</v>
      </c>
      <c r="S28">
        <v>1172.7054909999999</v>
      </c>
      <c r="T28">
        <v>1056.0813720000001</v>
      </c>
      <c r="U28">
        <v>969.70418400000005</v>
      </c>
      <c r="V28">
        <v>942.30603980000001</v>
      </c>
      <c r="W28">
        <v>904.21873630000005</v>
      </c>
      <c r="X28">
        <v>856.95932419999997</v>
      </c>
      <c r="Y28">
        <v>786.85269100000005</v>
      </c>
      <c r="Z28">
        <v>764.94449399999996</v>
      </c>
      <c r="AA28">
        <v>728.33934550000004</v>
      </c>
      <c r="AB28">
        <v>715.94935869999995</v>
      </c>
      <c r="AC28">
        <v>674.19175399999995</v>
      </c>
      <c r="AD28">
        <v>677.79458439999996</v>
      </c>
      <c r="AE28">
        <v>661.66610349999996</v>
      </c>
      <c r="AF28">
        <v>596.34887209999999</v>
      </c>
      <c r="AG28">
        <v>610.69322560000001</v>
      </c>
    </row>
    <row r="29" spans="1:33">
      <c r="A29" s="26" t="s">
        <v>21</v>
      </c>
      <c r="B29">
        <v>1158.1542750000001</v>
      </c>
      <c r="C29">
        <v>724.33261960000004</v>
      </c>
      <c r="D29">
        <v>673.48897179999994</v>
      </c>
      <c r="E29">
        <v>588.28517859999999</v>
      </c>
      <c r="F29">
        <v>503.07539220000001</v>
      </c>
      <c r="G29">
        <v>578.51026009999998</v>
      </c>
      <c r="H29">
        <v>439.26568850000001</v>
      </c>
      <c r="I29">
        <v>407.8996573</v>
      </c>
      <c r="J29">
        <v>383.15676020000001</v>
      </c>
      <c r="K29">
        <v>323.7044616</v>
      </c>
      <c r="L29">
        <v>405.36639339999999</v>
      </c>
      <c r="M29">
        <v>373.82484909999999</v>
      </c>
      <c r="N29">
        <v>396.94834040000001</v>
      </c>
      <c r="O29">
        <v>431.2353134</v>
      </c>
      <c r="P29">
        <v>477.51856140000001</v>
      </c>
      <c r="Q29">
        <v>562.16691820000005</v>
      </c>
      <c r="R29">
        <v>524.60964039999999</v>
      </c>
      <c r="S29">
        <v>532.28329940000003</v>
      </c>
      <c r="T29">
        <v>502.68549410000003</v>
      </c>
      <c r="U29">
        <v>516.55986929999995</v>
      </c>
      <c r="V29">
        <v>629.22356749999994</v>
      </c>
      <c r="W29">
        <v>635.10788590000004</v>
      </c>
      <c r="X29">
        <v>669.89690959999996</v>
      </c>
      <c r="Y29">
        <v>681.8501205</v>
      </c>
      <c r="Z29">
        <v>732.39373660000001</v>
      </c>
      <c r="AA29">
        <v>728.34915030000002</v>
      </c>
      <c r="AB29">
        <v>735.72717169999999</v>
      </c>
      <c r="AC29">
        <v>770.90994690000002</v>
      </c>
      <c r="AD29">
        <v>802.94658609999999</v>
      </c>
      <c r="AE29">
        <v>681.72112570000002</v>
      </c>
      <c r="AF29">
        <v>646.17653089999999</v>
      </c>
      <c r="AG29">
        <v>557.2549325</v>
      </c>
    </row>
    <row r="30" spans="1:33">
      <c r="A30" s="26" t="s">
        <v>22</v>
      </c>
      <c r="B30">
        <v>136.11054999999999</v>
      </c>
      <c r="C30">
        <v>114.97539999999999</v>
      </c>
      <c r="D30">
        <v>93.840249999999997</v>
      </c>
      <c r="E30">
        <v>72.705100000000002</v>
      </c>
      <c r="F30">
        <v>51.569949999999999</v>
      </c>
      <c r="G30">
        <v>30.434799999999999</v>
      </c>
      <c r="H30">
        <v>29.979016000000001</v>
      </c>
      <c r="I30">
        <v>29.523232</v>
      </c>
      <c r="J30">
        <v>29.067447999999999</v>
      </c>
      <c r="K30">
        <v>28.611664000000001</v>
      </c>
      <c r="L30">
        <v>28.15588</v>
      </c>
      <c r="M30">
        <v>29.200790000000001</v>
      </c>
      <c r="N30">
        <v>30.245699999999999</v>
      </c>
      <c r="O30">
        <v>31.290610000000001</v>
      </c>
      <c r="P30">
        <v>32.335520000000002</v>
      </c>
      <c r="Q30">
        <v>33.380429999999997</v>
      </c>
      <c r="R30">
        <v>38.093704000000002</v>
      </c>
      <c r="S30">
        <v>42.806978000000001</v>
      </c>
      <c r="T30">
        <v>47.520251999999999</v>
      </c>
      <c r="U30">
        <v>52.233525999999998</v>
      </c>
      <c r="V30">
        <v>56.946800000000003</v>
      </c>
      <c r="W30">
        <v>60.776826</v>
      </c>
      <c r="X30">
        <v>64.606852000000003</v>
      </c>
      <c r="Y30">
        <v>68.436877999999993</v>
      </c>
      <c r="Z30">
        <v>72.266903999999997</v>
      </c>
      <c r="AA30">
        <v>76.09693</v>
      </c>
      <c r="AB30">
        <v>72.694363999999993</v>
      </c>
      <c r="AC30">
        <v>69.291798</v>
      </c>
      <c r="AD30">
        <v>65.889232000000007</v>
      </c>
      <c r="AE30">
        <v>62.486666</v>
      </c>
      <c r="AF30">
        <v>55.919968390000001</v>
      </c>
      <c r="AG30">
        <v>56.629938000000003</v>
      </c>
    </row>
    <row r="31" spans="1:33">
      <c r="A31" s="25" t="s">
        <v>23</v>
      </c>
      <c r="B31">
        <v>98.935809019999994</v>
      </c>
      <c r="C31">
        <v>95.290993330000006</v>
      </c>
      <c r="D31">
        <v>77.652137890000006</v>
      </c>
      <c r="E31">
        <v>68.001540419999998</v>
      </c>
      <c r="F31">
        <v>57.984679</v>
      </c>
      <c r="G31">
        <v>52.991408970000002</v>
      </c>
      <c r="H31">
        <v>52.66543592</v>
      </c>
      <c r="I31">
        <v>50.127113860000001</v>
      </c>
      <c r="J31">
        <v>46.403023660000002</v>
      </c>
      <c r="K31">
        <v>44.829760610000001</v>
      </c>
      <c r="L31">
        <v>43.342759839999999</v>
      </c>
      <c r="M31">
        <v>46.685150239999999</v>
      </c>
      <c r="N31">
        <v>45.466399350000003</v>
      </c>
      <c r="O31">
        <v>47.216882429999998</v>
      </c>
      <c r="P31">
        <v>46.800115030000001</v>
      </c>
      <c r="Q31">
        <v>46.423940379999998</v>
      </c>
      <c r="R31">
        <v>47.610280269999997</v>
      </c>
      <c r="S31">
        <v>47.816671820000003</v>
      </c>
      <c r="T31">
        <v>43.539914449999998</v>
      </c>
      <c r="U31">
        <v>40.75572081</v>
      </c>
      <c r="V31">
        <v>41.972195040000003</v>
      </c>
      <c r="W31">
        <v>39.324218070000001</v>
      </c>
      <c r="X31">
        <v>39.51703801</v>
      </c>
      <c r="Y31">
        <v>38.782619220000001</v>
      </c>
      <c r="Z31">
        <v>38.41480584</v>
      </c>
      <c r="AA31">
        <v>37.760385390000003</v>
      </c>
      <c r="AB31">
        <v>35.970775959999997</v>
      </c>
      <c r="AC31">
        <v>36.307042430000003</v>
      </c>
      <c r="AD31">
        <v>37.194954449999997</v>
      </c>
      <c r="AE31">
        <v>35.468840389999997</v>
      </c>
      <c r="AF31">
        <v>32.862213570000002</v>
      </c>
      <c r="AG31">
        <v>33.76852658</v>
      </c>
    </row>
    <row r="32" spans="1:33">
      <c r="A32" s="26" t="s">
        <v>24</v>
      </c>
      <c r="B32">
        <v>0.62280527299999999</v>
      </c>
      <c r="C32">
        <v>0.62322893000000001</v>
      </c>
      <c r="D32">
        <v>0.625343961</v>
      </c>
      <c r="E32">
        <v>0.61331079600000005</v>
      </c>
      <c r="F32">
        <v>0.59338148599999996</v>
      </c>
      <c r="G32">
        <v>0.57844667599999999</v>
      </c>
      <c r="H32">
        <v>0.56889156500000004</v>
      </c>
      <c r="I32">
        <v>0.56947957199999999</v>
      </c>
      <c r="J32">
        <v>0.57389287499999997</v>
      </c>
      <c r="K32">
        <v>0.56226104899999996</v>
      </c>
      <c r="L32">
        <v>0.54344326300000001</v>
      </c>
      <c r="M32">
        <v>0.52417712599999999</v>
      </c>
      <c r="N32">
        <v>0.51945098700000003</v>
      </c>
      <c r="O32">
        <v>0.52407383900000004</v>
      </c>
      <c r="P32">
        <v>0.50568876699999998</v>
      </c>
      <c r="Q32">
        <v>0.50120040799999999</v>
      </c>
      <c r="R32">
        <v>0.48820204299999997</v>
      </c>
      <c r="S32">
        <v>0.46226634100000003</v>
      </c>
      <c r="T32">
        <v>0.44585822800000002</v>
      </c>
      <c r="U32">
        <v>0.425940598</v>
      </c>
      <c r="V32">
        <v>0.40273865399999997</v>
      </c>
      <c r="W32">
        <v>0.39444499300000002</v>
      </c>
      <c r="X32">
        <v>0.38743512000000002</v>
      </c>
      <c r="Y32">
        <v>0.38098143800000001</v>
      </c>
      <c r="Z32">
        <v>0.35577606899999997</v>
      </c>
      <c r="AA32">
        <v>0.34099896899999999</v>
      </c>
      <c r="AB32">
        <v>0.31348677699999999</v>
      </c>
      <c r="AC32">
        <v>0.29301326700000002</v>
      </c>
      <c r="AD32">
        <v>0.27829324799999999</v>
      </c>
      <c r="AE32">
        <v>0.26090258300000002</v>
      </c>
      <c r="AF32">
        <v>0.23758921399999999</v>
      </c>
      <c r="AG32">
        <v>0.222610576</v>
      </c>
    </row>
    <row r="33" spans="1:33">
      <c r="A33" s="25" t="s">
        <v>25</v>
      </c>
      <c r="B33">
        <v>151.43932390000001</v>
      </c>
      <c r="C33">
        <v>158.80365029999999</v>
      </c>
      <c r="D33">
        <v>98.539860579999996</v>
      </c>
      <c r="E33">
        <v>72.922400370000005</v>
      </c>
      <c r="F33">
        <v>68.107870539999993</v>
      </c>
      <c r="G33">
        <v>74.128618930000002</v>
      </c>
      <c r="H33">
        <v>75.867553389999998</v>
      </c>
      <c r="I33">
        <v>81.569085709999996</v>
      </c>
      <c r="J33">
        <v>80.434420009999997</v>
      </c>
      <c r="K33">
        <v>73.049013830000007</v>
      </c>
      <c r="L33">
        <v>63.055441070000001</v>
      </c>
      <c r="M33">
        <v>62.79258944</v>
      </c>
      <c r="N33">
        <v>64.34927836</v>
      </c>
      <c r="O33">
        <v>61.5205044</v>
      </c>
      <c r="P33">
        <v>61.965112099999999</v>
      </c>
      <c r="Q33">
        <v>63.532723539999999</v>
      </c>
      <c r="R33">
        <v>63.300981389999997</v>
      </c>
      <c r="S33">
        <v>64.299777829999996</v>
      </c>
      <c r="T33">
        <v>63.011997610000002</v>
      </c>
      <c r="U33">
        <v>53.963504919999998</v>
      </c>
      <c r="V33">
        <v>57.132933479999998</v>
      </c>
      <c r="W33">
        <v>56.062437950000003</v>
      </c>
      <c r="X33">
        <v>55.561756000000003</v>
      </c>
      <c r="Y33">
        <v>52.909052099999997</v>
      </c>
      <c r="Z33">
        <v>55.669634870000003</v>
      </c>
      <c r="AA33">
        <v>57.476826600000003</v>
      </c>
      <c r="AB33">
        <v>57.337157269999999</v>
      </c>
      <c r="AC33">
        <v>55.649480990000001</v>
      </c>
      <c r="AD33">
        <v>56.403237560000001</v>
      </c>
      <c r="AE33">
        <v>54.882144349999997</v>
      </c>
      <c r="AF33">
        <v>52.67427472</v>
      </c>
      <c r="AG33">
        <v>51.877020000000002</v>
      </c>
    </row>
    <row r="34" spans="1:33">
      <c r="A34" s="27" t="s">
        <v>26</v>
      </c>
      <c r="B34">
        <v>40.939608829999997</v>
      </c>
      <c r="C34">
        <v>46.739019800000001</v>
      </c>
      <c r="D34">
        <v>46.892472490000003</v>
      </c>
      <c r="E34">
        <v>44.637816190000002</v>
      </c>
      <c r="F34">
        <v>41.127352649999999</v>
      </c>
      <c r="G34">
        <v>35.130317830000003</v>
      </c>
      <c r="H34">
        <v>35.25674308</v>
      </c>
      <c r="I34">
        <v>35.42884403</v>
      </c>
      <c r="J34">
        <v>34.750121290000003</v>
      </c>
      <c r="K34">
        <v>37.827654019999997</v>
      </c>
      <c r="L34">
        <v>41.487051510000001</v>
      </c>
      <c r="M34">
        <v>43.504507439999998</v>
      </c>
      <c r="N34">
        <v>43.871010259999998</v>
      </c>
      <c r="O34">
        <v>46.338545500000002</v>
      </c>
      <c r="P34">
        <v>55.036411450000003</v>
      </c>
      <c r="Q34">
        <v>56.909486459999997</v>
      </c>
      <c r="R34">
        <v>51.448204199999999</v>
      </c>
      <c r="S34">
        <v>46.463095690000003</v>
      </c>
      <c r="T34">
        <v>43.091631479999997</v>
      </c>
      <c r="U34">
        <v>38.447922009999999</v>
      </c>
      <c r="V34">
        <v>39.381793979999998</v>
      </c>
      <c r="W34">
        <v>40.30605362</v>
      </c>
      <c r="X34">
        <v>37.829004320000003</v>
      </c>
      <c r="Y34">
        <v>34.638861589999998</v>
      </c>
      <c r="Z34">
        <v>32.720200009999999</v>
      </c>
      <c r="AA34">
        <v>29.274362830000001</v>
      </c>
      <c r="AB34">
        <v>26.48004315</v>
      </c>
      <c r="AC34">
        <v>23.365567219999999</v>
      </c>
      <c r="AD34">
        <v>21.329150370000001</v>
      </c>
      <c r="AE34">
        <v>19.269477470000002</v>
      </c>
      <c r="AF34">
        <v>15.19880485</v>
      </c>
      <c r="AG34">
        <v>14.340997099999999</v>
      </c>
    </row>
    <row r="35" spans="1:33">
      <c r="A35" s="26" t="s">
        <v>27</v>
      </c>
      <c r="B35">
        <v>7.2321785109999999</v>
      </c>
      <c r="C35">
        <v>7.0010196660000004</v>
      </c>
      <c r="D35">
        <v>7.0677423539999999</v>
      </c>
      <c r="E35">
        <v>8.7707455969999994</v>
      </c>
      <c r="F35">
        <v>8.5536391720000005</v>
      </c>
      <c r="G35">
        <v>8.1347342309999995</v>
      </c>
      <c r="H35">
        <v>8.3296775820000004</v>
      </c>
      <c r="I35">
        <v>8.6290076080000002</v>
      </c>
      <c r="J35">
        <v>8.6563371510000007</v>
      </c>
      <c r="K35">
        <v>8.7228632430000008</v>
      </c>
      <c r="L35">
        <v>8.3863539019999997</v>
      </c>
      <c r="M35">
        <v>8.4651552159999994</v>
      </c>
      <c r="N35">
        <v>8.4379054020000002</v>
      </c>
      <c r="O35">
        <v>8.7466803750000004</v>
      </c>
      <c r="P35">
        <v>8.5998047549999992</v>
      </c>
      <c r="Q35">
        <v>9.6937793830000007</v>
      </c>
      <c r="R35">
        <v>9.6718719659999994</v>
      </c>
      <c r="S35">
        <v>9.6690416450000001</v>
      </c>
      <c r="T35">
        <v>9.7112837970000001</v>
      </c>
      <c r="U35">
        <v>8.3104566850000001</v>
      </c>
      <c r="V35">
        <v>9.3441706819999997</v>
      </c>
      <c r="W35">
        <v>8.1947834569999998</v>
      </c>
      <c r="X35">
        <v>8.8901192780000002</v>
      </c>
      <c r="Y35">
        <v>7.1316163809999997</v>
      </c>
      <c r="Z35">
        <v>6.9763728250000003</v>
      </c>
      <c r="AA35">
        <v>5.7762413700000002</v>
      </c>
      <c r="AB35">
        <v>5.138706913</v>
      </c>
      <c r="AC35">
        <v>4.5741975269999999</v>
      </c>
      <c r="AD35">
        <v>4.4121763380000001</v>
      </c>
      <c r="AE35">
        <v>4.6597431050000004</v>
      </c>
      <c r="AF35">
        <v>4.1477534279999997</v>
      </c>
      <c r="AG35">
        <v>4.2732843530000002</v>
      </c>
    </row>
    <row r="36" spans="1:33">
      <c r="A36" s="26" t="s">
        <v>71</v>
      </c>
      <c r="B36">
        <v>114.91618699999999</v>
      </c>
      <c r="C36">
        <v>96.022887460000007</v>
      </c>
      <c r="D36">
        <v>71.046827309999998</v>
      </c>
      <c r="E36">
        <v>54.944934259999997</v>
      </c>
      <c r="F36">
        <v>42.217165219999998</v>
      </c>
      <c r="G36">
        <v>36.775032899999999</v>
      </c>
      <c r="H36">
        <v>34.717927600000003</v>
      </c>
      <c r="I36">
        <v>31.353726399999999</v>
      </c>
      <c r="J36">
        <v>26.79356082</v>
      </c>
      <c r="K36">
        <v>19.938862199999999</v>
      </c>
      <c r="L36">
        <v>18.914068189999998</v>
      </c>
      <c r="M36">
        <v>20.69402049</v>
      </c>
      <c r="N36">
        <v>21.872224379999999</v>
      </c>
      <c r="O36">
        <v>23.06560142</v>
      </c>
      <c r="P36">
        <v>25.60294541</v>
      </c>
      <c r="Q36">
        <v>25.802252280000001</v>
      </c>
      <c r="R36">
        <v>24.510055990000001</v>
      </c>
      <c r="S36">
        <v>24.578057139999999</v>
      </c>
      <c r="T36">
        <v>26.136470450000001</v>
      </c>
      <c r="U36">
        <v>25.838317549999999</v>
      </c>
      <c r="V36">
        <v>28.59344565</v>
      </c>
      <c r="W36">
        <v>29.8147512</v>
      </c>
      <c r="X36">
        <v>27.965314469999999</v>
      </c>
      <c r="Y36">
        <v>29.518831850000002</v>
      </c>
      <c r="Z36">
        <v>30.17585274</v>
      </c>
      <c r="AA36">
        <v>28.803742320000001</v>
      </c>
      <c r="AB36">
        <v>32.336843360000003</v>
      </c>
      <c r="AC36">
        <v>33.911606210000002</v>
      </c>
      <c r="AD36">
        <v>36.443751229999997</v>
      </c>
      <c r="AE36">
        <v>36.606560950000002</v>
      </c>
      <c r="AF36">
        <v>34.207277499999996</v>
      </c>
      <c r="AG36">
        <v>30.449493870000001</v>
      </c>
    </row>
    <row r="37" spans="1:33">
      <c r="A37" s="26" t="s">
        <v>28</v>
      </c>
      <c r="B37">
        <v>0.56989187900000005</v>
      </c>
      <c r="C37">
        <v>0.62232737199999999</v>
      </c>
      <c r="D37">
        <v>0.68748716899999995</v>
      </c>
      <c r="E37">
        <v>0.656806424</v>
      </c>
      <c r="F37">
        <v>0.63026183499999999</v>
      </c>
      <c r="G37">
        <v>0.587175432</v>
      </c>
      <c r="H37">
        <v>0.57000407600000003</v>
      </c>
      <c r="I37">
        <v>0.548483049</v>
      </c>
      <c r="J37">
        <v>0.50425323200000005</v>
      </c>
      <c r="K37">
        <v>0.48291926800000001</v>
      </c>
      <c r="L37">
        <v>0.46422767599999998</v>
      </c>
      <c r="M37">
        <v>0.47924612799999999</v>
      </c>
      <c r="N37">
        <v>0.43479510399999999</v>
      </c>
      <c r="O37">
        <v>0.41557166600000001</v>
      </c>
      <c r="P37">
        <v>0.393600281</v>
      </c>
      <c r="Q37">
        <v>0.38325647800000001</v>
      </c>
      <c r="R37">
        <v>0.28156084100000001</v>
      </c>
      <c r="S37">
        <v>0.27556243600000002</v>
      </c>
      <c r="T37">
        <v>0.27918612900000001</v>
      </c>
      <c r="U37">
        <v>0.26929151499999998</v>
      </c>
      <c r="V37">
        <v>0.24694986899999999</v>
      </c>
      <c r="W37">
        <v>0.245158346</v>
      </c>
      <c r="X37">
        <v>0.24396675400000001</v>
      </c>
      <c r="Y37">
        <v>0.239039312</v>
      </c>
      <c r="Z37">
        <v>0.21227019</v>
      </c>
      <c r="AA37">
        <v>0.20451497499999999</v>
      </c>
      <c r="AB37">
        <v>0.17721557399999999</v>
      </c>
      <c r="AC37">
        <v>0.15796110199999999</v>
      </c>
      <c r="AD37">
        <v>0.146589631</v>
      </c>
      <c r="AE37">
        <v>0.131188623</v>
      </c>
      <c r="AF37">
        <v>0.108405723</v>
      </c>
      <c r="AG37">
        <v>0.11628445599999999</v>
      </c>
    </row>
    <row r="38" spans="1:33">
      <c r="A38" s="26" t="s">
        <v>29</v>
      </c>
      <c r="B38">
        <v>1.4755</v>
      </c>
      <c r="C38">
        <v>1.472194</v>
      </c>
      <c r="D38">
        <v>1.468888</v>
      </c>
      <c r="E38">
        <v>1.4655819999999999</v>
      </c>
      <c r="F38">
        <v>1.4622759999999999</v>
      </c>
      <c r="G38">
        <v>1.4589700000000001</v>
      </c>
      <c r="H38">
        <v>1.3766080000000001</v>
      </c>
      <c r="I38">
        <v>1.294246</v>
      </c>
      <c r="J38">
        <v>1.211884</v>
      </c>
      <c r="K38">
        <v>1.1295219999999999</v>
      </c>
      <c r="L38">
        <v>1.0471600000000001</v>
      </c>
      <c r="M38">
        <v>2.5708760000000002</v>
      </c>
      <c r="N38">
        <v>4.0945919999999996</v>
      </c>
      <c r="O38">
        <v>5.6183079999999999</v>
      </c>
      <c r="P38">
        <v>7.1420240000000002</v>
      </c>
      <c r="Q38">
        <v>8.6657399999999996</v>
      </c>
      <c r="R38">
        <v>9.1092180000000003</v>
      </c>
      <c r="S38">
        <v>9.5526959999999992</v>
      </c>
      <c r="T38">
        <v>9.9961739999999999</v>
      </c>
      <c r="U38">
        <v>10.439652000000001</v>
      </c>
      <c r="V38">
        <v>10.88313</v>
      </c>
      <c r="W38">
        <v>10.385388000000001</v>
      </c>
      <c r="X38">
        <v>9.8876460000000002</v>
      </c>
      <c r="Y38">
        <v>9.3899039999999996</v>
      </c>
      <c r="Z38">
        <v>8.8921620000000008</v>
      </c>
      <c r="AA38">
        <v>8.3944200000000002</v>
      </c>
      <c r="AB38">
        <v>8.1926360000000003</v>
      </c>
      <c r="AC38">
        <v>7.9908520000000003</v>
      </c>
      <c r="AD38">
        <v>7.7890680000000003</v>
      </c>
      <c r="AE38">
        <v>7.5872840000000004</v>
      </c>
      <c r="AF38">
        <v>6.7851289619999999</v>
      </c>
      <c r="AG38">
        <v>7.237984</v>
      </c>
    </row>
    <row r="39" spans="1:33">
      <c r="A39" s="27" t="s">
        <v>30</v>
      </c>
      <c r="B39">
        <v>679.52459569999996</v>
      </c>
      <c r="C39">
        <v>668.52841049999995</v>
      </c>
      <c r="D39">
        <v>654.72638900000004</v>
      </c>
      <c r="E39">
        <v>636.98848710000004</v>
      </c>
      <c r="F39">
        <v>596.09771820000003</v>
      </c>
      <c r="G39">
        <v>581.2913168</v>
      </c>
      <c r="H39">
        <v>569.86858789999997</v>
      </c>
      <c r="I39">
        <v>541.62641110000004</v>
      </c>
      <c r="J39">
        <v>521.89535330000001</v>
      </c>
      <c r="K39">
        <v>514.78946980000001</v>
      </c>
      <c r="L39">
        <v>495.5914525</v>
      </c>
      <c r="M39">
        <v>482.47642080000003</v>
      </c>
      <c r="N39">
        <v>465.56331469999998</v>
      </c>
      <c r="O39">
        <v>461.47531359999999</v>
      </c>
      <c r="P39">
        <v>449.76730479999998</v>
      </c>
      <c r="Q39">
        <v>440.12984879999999</v>
      </c>
      <c r="R39">
        <v>433.02248780000002</v>
      </c>
      <c r="S39">
        <v>417.04988059999999</v>
      </c>
      <c r="T39">
        <v>405.94637360000002</v>
      </c>
      <c r="U39">
        <v>366.9131673</v>
      </c>
      <c r="V39">
        <v>359.97408350000001</v>
      </c>
      <c r="W39">
        <v>346.93541770000002</v>
      </c>
      <c r="X39">
        <v>326.78044679999999</v>
      </c>
      <c r="Y39">
        <v>311.44797790000001</v>
      </c>
      <c r="Z39">
        <v>284.8663689</v>
      </c>
      <c r="AA39">
        <v>282.3286306</v>
      </c>
      <c r="AB39">
        <v>267.16912409999998</v>
      </c>
      <c r="AC39">
        <v>258.1965702</v>
      </c>
      <c r="AD39">
        <v>252.9374698</v>
      </c>
      <c r="AE39">
        <v>238.47882870000001</v>
      </c>
      <c r="AF39">
        <v>215.6300779</v>
      </c>
      <c r="AG39">
        <v>210.68605669999999</v>
      </c>
    </row>
    <row r="40" spans="1:33">
      <c r="A40" s="26" t="s">
        <v>72</v>
      </c>
      <c r="B40">
        <v>45.471774109999998</v>
      </c>
      <c r="C40">
        <v>37.627575309999997</v>
      </c>
      <c r="D40">
        <v>39.461954970000001</v>
      </c>
      <c r="E40">
        <v>40.930871889999999</v>
      </c>
      <c r="F40">
        <v>36.7448652</v>
      </c>
      <c r="G40">
        <v>39.293100840000001</v>
      </c>
      <c r="H40">
        <v>38.565291449999997</v>
      </c>
      <c r="I40">
        <v>37.890105660000003</v>
      </c>
      <c r="J40">
        <v>43.177147400000003</v>
      </c>
      <c r="K40">
        <v>40.429693950000001</v>
      </c>
      <c r="L40">
        <v>43.763243350000003</v>
      </c>
      <c r="M40">
        <v>40.760170719999998</v>
      </c>
      <c r="N40">
        <v>40.811268169999998</v>
      </c>
      <c r="O40">
        <v>35.824823109999997</v>
      </c>
      <c r="P40">
        <v>37.065131540000003</v>
      </c>
      <c r="Q40">
        <v>34.93640722</v>
      </c>
      <c r="R40">
        <v>34.826009419999998</v>
      </c>
      <c r="S40">
        <v>37.909633239999998</v>
      </c>
      <c r="T40">
        <v>33.840178129999998</v>
      </c>
      <c r="U40">
        <v>34.790834220000001</v>
      </c>
      <c r="V40">
        <v>36.255907020000002</v>
      </c>
      <c r="W40">
        <v>38.607073499999998</v>
      </c>
      <c r="X40">
        <v>36.463111609999999</v>
      </c>
      <c r="Y40">
        <v>28.89157002</v>
      </c>
      <c r="Z40">
        <v>26.271534519999999</v>
      </c>
      <c r="AA40">
        <v>25.467994409999999</v>
      </c>
      <c r="AB40">
        <v>24.667424789999998</v>
      </c>
      <c r="AC40">
        <v>23.354147439999998</v>
      </c>
      <c r="AD40">
        <v>22.586386340000001</v>
      </c>
      <c r="AE40">
        <v>23.177509409999999</v>
      </c>
      <c r="AF40">
        <v>20.067143309999999</v>
      </c>
      <c r="AG40">
        <v>21.368377079999998</v>
      </c>
    </row>
    <row r="41" spans="1:33">
      <c r="A41" s="27" t="s">
        <v>31</v>
      </c>
      <c r="B41">
        <v>196.597589</v>
      </c>
      <c r="C41">
        <v>190.24267040000001</v>
      </c>
      <c r="D41">
        <v>194.42982810000001</v>
      </c>
      <c r="E41">
        <v>199.79590709999999</v>
      </c>
      <c r="F41">
        <v>204.43371959999999</v>
      </c>
      <c r="G41">
        <v>215.57359149999999</v>
      </c>
      <c r="H41">
        <v>224.827822</v>
      </c>
      <c r="I41">
        <v>233.26980420000001</v>
      </c>
      <c r="J41">
        <v>234.60958239999999</v>
      </c>
      <c r="K41">
        <v>227.06289219999999</v>
      </c>
      <c r="L41">
        <v>214.2117212</v>
      </c>
      <c r="M41">
        <v>212.6316324</v>
      </c>
      <c r="N41">
        <v>207.2202915</v>
      </c>
      <c r="O41">
        <v>208.99103349999999</v>
      </c>
      <c r="P41">
        <v>207.5821607</v>
      </c>
      <c r="Q41">
        <v>207.97644629999999</v>
      </c>
      <c r="R41">
        <v>208.29882939999999</v>
      </c>
      <c r="S41">
        <v>211.53989060000001</v>
      </c>
      <c r="T41">
        <v>205.26611460000001</v>
      </c>
      <c r="U41">
        <v>194.71314240000001</v>
      </c>
      <c r="V41">
        <v>199.5597266</v>
      </c>
      <c r="W41">
        <v>197.16528099999999</v>
      </c>
      <c r="X41">
        <v>193.10887529999999</v>
      </c>
      <c r="Y41">
        <v>189.61163869999999</v>
      </c>
      <c r="Z41">
        <v>187.71936239999999</v>
      </c>
      <c r="AA41">
        <v>179.74523959999999</v>
      </c>
      <c r="AB41">
        <v>171.20583479999999</v>
      </c>
      <c r="AC41">
        <v>165.86464340000001</v>
      </c>
      <c r="AD41">
        <v>163.4165629</v>
      </c>
      <c r="AE41">
        <v>155.46349290000001</v>
      </c>
      <c r="AF41">
        <v>146.05824459999999</v>
      </c>
      <c r="AG41">
        <v>140.69728699999999</v>
      </c>
    </row>
    <row r="42" spans="1:33">
      <c r="A42" s="25" t="s">
        <v>32</v>
      </c>
      <c r="B42">
        <v>1121.250951</v>
      </c>
      <c r="C42">
        <v>1110.892333</v>
      </c>
      <c r="D42">
        <v>1110.5107370000001</v>
      </c>
      <c r="E42">
        <v>1116.9822059999999</v>
      </c>
      <c r="F42">
        <v>1101.4821999999999</v>
      </c>
      <c r="G42">
        <v>1079.639113</v>
      </c>
      <c r="H42">
        <v>1112.449699</v>
      </c>
      <c r="I42">
        <v>1055.478055</v>
      </c>
      <c r="J42">
        <v>959.79069990000005</v>
      </c>
      <c r="K42">
        <v>928.08602550000001</v>
      </c>
      <c r="L42">
        <v>868.87262650000002</v>
      </c>
      <c r="M42">
        <v>843.13723560000005</v>
      </c>
      <c r="N42">
        <v>807.90993749999996</v>
      </c>
      <c r="O42">
        <v>817.52373780000005</v>
      </c>
      <c r="P42">
        <v>831.5245529</v>
      </c>
      <c r="Q42">
        <v>858.48803840000005</v>
      </c>
      <c r="R42">
        <v>871.68477380000002</v>
      </c>
      <c r="S42">
        <v>863.36825190000002</v>
      </c>
      <c r="T42">
        <v>836.44177119999995</v>
      </c>
      <c r="U42">
        <v>819.29923440000005</v>
      </c>
      <c r="V42">
        <v>844.64696379999998</v>
      </c>
      <c r="W42">
        <v>824.20791399999996</v>
      </c>
      <c r="X42">
        <v>787.28975720000005</v>
      </c>
      <c r="Y42">
        <v>747.73185330000001</v>
      </c>
      <c r="Z42">
        <v>729.42548509999995</v>
      </c>
      <c r="AA42">
        <v>721.09749369999997</v>
      </c>
      <c r="AB42">
        <v>730.05078000000003</v>
      </c>
      <c r="AC42">
        <v>767.73679500000003</v>
      </c>
      <c r="AD42">
        <v>689.32070659999999</v>
      </c>
      <c r="AE42">
        <v>641.42041070000005</v>
      </c>
      <c r="AF42">
        <v>605.37954530000002</v>
      </c>
      <c r="AG42">
        <v>591.38565359999996</v>
      </c>
    </row>
    <row r="43" spans="1:33">
      <c r="A43" s="27" t="s">
        <v>33</v>
      </c>
      <c r="B43">
        <v>260.10140760000002</v>
      </c>
      <c r="C43">
        <v>274.4398157</v>
      </c>
      <c r="D43">
        <v>295.55520919999998</v>
      </c>
      <c r="E43">
        <v>285.64834680000001</v>
      </c>
      <c r="F43">
        <v>285.49849010000003</v>
      </c>
      <c r="G43">
        <v>296.99059349999999</v>
      </c>
      <c r="H43">
        <v>278.85416880000002</v>
      </c>
      <c r="I43">
        <v>281.20791589999999</v>
      </c>
      <c r="J43">
        <v>294.1287653</v>
      </c>
      <c r="K43">
        <v>305.745541</v>
      </c>
      <c r="L43">
        <v>300.54073360000001</v>
      </c>
      <c r="M43">
        <v>297.98941539999998</v>
      </c>
      <c r="N43">
        <v>303.596585</v>
      </c>
      <c r="O43">
        <v>279.13607669999999</v>
      </c>
      <c r="P43">
        <v>281.73205300000001</v>
      </c>
      <c r="Q43">
        <v>283.29651919999998</v>
      </c>
      <c r="R43">
        <v>261.93891300000001</v>
      </c>
      <c r="S43">
        <v>251.6602</v>
      </c>
      <c r="T43">
        <v>233.7367802</v>
      </c>
      <c r="U43">
        <v>220.9933738</v>
      </c>
      <c r="V43">
        <v>204.03374059999999</v>
      </c>
      <c r="W43">
        <v>187.19471480000001</v>
      </c>
      <c r="X43">
        <v>173.81642650000001</v>
      </c>
      <c r="Y43">
        <v>169.8898571</v>
      </c>
      <c r="Z43">
        <v>167.4592395</v>
      </c>
      <c r="AA43">
        <v>169.77071810000001</v>
      </c>
      <c r="AB43">
        <v>162.21828120000001</v>
      </c>
      <c r="AC43">
        <v>165.3148052</v>
      </c>
      <c r="AD43">
        <v>160.34793490000001</v>
      </c>
      <c r="AE43">
        <v>155.0638266</v>
      </c>
      <c r="AF43">
        <v>135.2619866</v>
      </c>
      <c r="AG43">
        <v>136.7242454</v>
      </c>
    </row>
    <row r="44" spans="1:33">
      <c r="A44" s="26" t="s">
        <v>34</v>
      </c>
      <c r="B44">
        <v>473.8013158</v>
      </c>
      <c r="C44">
        <v>400.25432899999998</v>
      </c>
      <c r="D44">
        <v>411.7945876</v>
      </c>
      <c r="E44">
        <v>371.70528680000001</v>
      </c>
      <c r="F44">
        <v>373.47392439999999</v>
      </c>
      <c r="G44">
        <v>375.57199200000002</v>
      </c>
      <c r="H44">
        <v>421.23891179999998</v>
      </c>
      <c r="I44">
        <v>402.6533091</v>
      </c>
      <c r="J44">
        <v>354.23722800000002</v>
      </c>
      <c r="K44">
        <v>306.63315970000002</v>
      </c>
      <c r="L44">
        <v>316.1224441</v>
      </c>
      <c r="M44">
        <v>329.64573719999999</v>
      </c>
      <c r="N44">
        <v>335.85410350000001</v>
      </c>
      <c r="O44">
        <v>341.39506230000001</v>
      </c>
      <c r="P44">
        <v>343.71616449999999</v>
      </c>
      <c r="Q44">
        <v>333.05159780000002</v>
      </c>
      <c r="R44">
        <v>332.63336279999999</v>
      </c>
      <c r="S44">
        <v>313.34796510000001</v>
      </c>
      <c r="T44">
        <v>308.0017962</v>
      </c>
      <c r="U44">
        <v>261.63659089999999</v>
      </c>
      <c r="V44">
        <v>248.04526759999999</v>
      </c>
      <c r="W44">
        <v>259.03478389999998</v>
      </c>
      <c r="X44">
        <v>251.3767837</v>
      </c>
      <c r="Y44">
        <v>229.87108710000001</v>
      </c>
      <c r="Z44">
        <v>221.7552317</v>
      </c>
      <c r="AA44">
        <v>220.70618339999999</v>
      </c>
      <c r="AB44">
        <v>211.21990579999999</v>
      </c>
      <c r="AC44">
        <v>220.03176999999999</v>
      </c>
      <c r="AD44">
        <v>222.4542118</v>
      </c>
      <c r="AE44">
        <v>218.2928393</v>
      </c>
      <c r="AF44">
        <v>205.00865279999999</v>
      </c>
      <c r="AG44">
        <v>214.16042429999999</v>
      </c>
    </row>
    <row r="45" spans="1:33">
      <c r="A45" s="25" t="s">
        <v>35</v>
      </c>
      <c r="B45">
        <v>6089.7197690000003</v>
      </c>
      <c r="C45">
        <v>5705.2619720000002</v>
      </c>
      <c r="D45">
        <v>5320.8041750000002</v>
      </c>
      <c r="E45">
        <v>4936.3463769999998</v>
      </c>
      <c r="F45">
        <v>4551.8885810000002</v>
      </c>
      <c r="G45">
        <v>4189.2874330000004</v>
      </c>
      <c r="H45">
        <v>4085.9028010000002</v>
      </c>
      <c r="I45">
        <v>3982.5181680000001</v>
      </c>
      <c r="J45">
        <v>3879.1335359999998</v>
      </c>
      <c r="K45">
        <v>3775.748904</v>
      </c>
      <c r="L45">
        <v>3691.2547979999999</v>
      </c>
      <c r="M45">
        <v>3671.7246810000001</v>
      </c>
      <c r="N45">
        <v>3652.1945639999999</v>
      </c>
      <c r="O45">
        <v>3632.6644470000001</v>
      </c>
      <c r="P45">
        <v>3613.1343310000002</v>
      </c>
      <c r="Q45">
        <v>3586.1723828999998</v>
      </c>
      <c r="R45">
        <v>3478.1318729999998</v>
      </c>
      <c r="S45">
        <v>3370.0913641000002</v>
      </c>
      <c r="T45">
        <v>3262.0508541999998</v>
      </c>
      <c r="U45">
        <v>3152.9580621</v>
      </c>
      <c r="V45">
        <v>3041.7607057</v>
      </c>
      <c r="W45">
        <v>3074.8484021999998</v>
      </c>
      <c r="X45">
        <v>3124.7269108</v>
      </c>
      <c r="Y45">
        <v>3144.6297454</v>
      </c>
      <c r="Z45">
        <v>3147.3777931999998</v>
      </c>
      <c r="AA45">
        <v>3123.8702637000001</v>
      </c>
      <c r="AB45">
        <v>3148.6592012999999</v>
      </c>
      <c r="AC45">
        <v>3178.7841428000002</v>
      </c>
      <c r="AD45">
        <v>3152.5183883</v>
      </c>
      <c r="AE45">
        <v>3182.2607075999999</v>
      </c>
      <c r="AF45">
        <v>3118.4352828999999</v>
      </c>
      <c r="AG45">
        <v>3241.7453463000002</v>
      </c>
    </row>
    <row r="46" spans="1:33">
      <c r="A46" s="26" t="s">
        <v>36</v>
      </c>
      <c r="B46">
        <v>183.01651530000001</v>
      </c>
      <c r="C46">
        <v>167.73644250000001</v>
      </c>
      <c r="D46">
        <v>157.0095833</v>
      </c>
      <c r="E46">
        <v>130.19622649999999</v>
      </c>
      <c r="F46">
        <v>136.91666849999999</v>
      </c>
      <c r="G46">
        <v>151.7977511</v>
      </c>
      <c r="H46">
        <v>158.6606415</v>
      </c>
      <c r="I46">
        <v>168.79935950000001</v>
      </c>
      <c r="J46">
        <v>168.548092</v>
      </c>
      <c r="K46">
        <v>132.15629029999999</v>
      </c>
      <c r="L46">
        <v>146.57346699999999</v>
      </c>
      <c r="M46">
        <v>151.5020389</v>
      </c>
      <c r="N46">
        <v>161.65102580000001</v>
      </c>
      <c r="O46">
        <v>164.84246820000001</v>
      </c>
      <c r="P46">
        <v>179.74222409999999</v>
      </c>
      <c r="Q46">
        <v>165.2802562</v>
      </c>
      <c r="R46">
        <v>166.88733339999999</v>
      </c>
      <c r="S46">
        <v>173.40168700000001</v>
      </c>
      <c r="T46">
        <v>170.55044359999999</v>
      </c>
      <c r="U46">
        <v>161.01665550000001</v>
      </c>
      <c r="V46">
        <v>147.63411410000001</v>
      </c>
      <c r="W46">
        <v>161.61941229999999</v>
      </c>
      <c r="X46">
        <v>152.17596589999999</v>
      </c>
      <c r="Y46">
        <v>152.44712849999999</v>
      </c>
      <c r="Z46">
        <v>125.5835901</v>
      </c>
      <c r="AA46">
        <v>145.04581999999999</v>
      </c>
      <c r="AB46">
        <v>185.88547220000001</v>
      </c>
      <c r="AC46">
        <v>184.4835367</v>
      </c>
      <c r="AD46">
        <v>172.9021673</v>
      </c>
      <c r="AE46">
        <v>168.8232203</v>
      </c>
      <c r="AF46">
        <v>176.2301186</v>
      </c>
      <c r="AG46">
        <v>174.8228847</v>
      </c>
    </row>
    <row r="47" spans="1:33">
      <c r="A47" s="26" t="s">
        <v>37</v>
      </c>
      <c r="B47">
        <v>136.338427</v>
      </c>
      <c r="C47">
        <v>120.348091</v>
      </c>
      <c r="D47">
        <v>111.6427595</v>
      </c>
      <c r="E47">
        <v>109.9513876</v>
      </c>
      <c r="F47">
        <v>110.7213385</v>
      </c>
      <c r="G47">
        <v>112.4863246</v>
      </c>
      <c r="H47">
        <v>112.18118680000001</v>
      </c>
      <c r="I47">
        <v>112.4361335</v>
      </c>
      <c r="J47">
        <v>112.1767601</v>
      </c>
      <c r="K47">
        <v>107.9522774</v>
      </c>
      <c r="L47">
        <v>110.1544904</v>
      </c>
      <c r="M47">
        <v>111.7891729</v>
      </c>
      <c r="N47">
        <v>104.99723880000001</v>
      </c>
      <c r="O47">
        <v>102.82364579999999</v>
      </c>
      <c r="P47">
        <v>102.5105605</v>
      </c>
      <c r="Q47">
        <v>106.0573761</v>
      </c>
      <c r="R47">
        <v>99.303014340000004</v>
      </c>
      <c r="S47">
        <v>98.745980450000005</v>
      </c>
      <c r="T47">
        <v>100.2865304</v>
      </c>
      <c r="U47">
        <v>89.802138389999996</v>
      </c>
      <c r="V47">
        <v>87.855775010000002</v>
      </c>
      <c r="W47">
        <v>80.589835870000002</v>
      </c>
      <c r="X47">
        <v>77.148873829999999</v>
      </c>
      <c r="Y47">
        <v>69.036208549999998</v>
      </c>
      <c r="Z47">
        <v>66.192877929999995</v>
      </c>
      <c r="AA47">
        <v>67.858532150000002</v>
      </c>
      <c r="AB47">
        <v>63.790755439999998</v>
      </c>
      <c r="AC47">
        <v>63.309064509999999</v>
      </c>
      <c r="AD47">
        <v>62.459114020000001</v>
      </c>
      <c r="AE47">
        <v>58.817857480000001</v>
      </c>
      <c r="AF47">
        <v>56.002884049999999</v>
      </c>
      <c r="AG47">
        <v>58.47230107</v>
      </c>
    </row>
    <row r="48" spans="1:33">
      <c r="A48" s="26" t="s">
        <v>38</v>
      </c>
      <c r="B48">
        <v>75.153211080000005</v>
      </c>
      <c r="C48">
        <v>69.517451969999996</v>
      </c>
      <c r="D48">
        <v>68.530002519999996</v>
      </c>
      <c r="E48">
        <v>73.276852669999997</v>
      </c>
      <c r="F48">
        <v>76.00046906</v>
      </c>
      <c r="G48">
        <v>75.224860789999994</v>
      </c>
      <c r="H48">
        <v>77.216277149999996</v>
      </c>
      <c r="I48">
        <v>77.723235380000006</v>
      </c>
      <c r="J48">
        <v>68.370873160000002</v>
      </c>
      <c r="K48">
        <v>60.911609470000002</v>
      </c>
      <c r="L48">
        <v>58.573041740000001</v>
      </c>
      <c r="M48">
        <v>59.322392610000001</v>
      </c>
      <c r="N48">
        <v>58.525712200000001</v>
      </c>
      <c r="O48">
        <v>55.259561470000001</v>
      </c>
      <c r="P48">
        <v>53.939256870000001</v>
      </c>
      <c r="Q48">
        <v>55.075250930000003</v>
      </c>
      <c r="R48">
        <v>55.239133039999999</v>
      </c>
      <c r="S48">
        <v>53.927470470000003</v>
      </c>
      <c r="T48">
        <v>58.162977329999997</v>
      </c>
      <c r="U48">
        <v>48.508131849999998</v>
      </c>
      <c r="V48">
        <v>47.74972983</v>
      </c>
      <c r="W48">
        <v>46.95284565</v>
      </c>
      <c r="X48">
        <v>45.514791459999998</v>
      </c>
      <c r="Y48">
        <v>42.797329689999998</v>
      </c>
      <c r="Z48">
        <v>38.772179909999998</v>
      </c>
      <c r="AA48">
        <v>35.146245749999999</v>
      </c>
      <c r="AB48">
        <v>34.586124320000003</v>
      </c>
      <c r="AC48">
        <v>34.089787690000001</v>
      </c>
      <c r="AD48">
        <v>32.722292940000003</v>
      </c>
      <c r="AE48">
        <v>29.57483568</v>
      </c>
      <c r="AF48">
        <v>25.52928395</v>
      </c>
      <c r="AG48">
        <v>25.7848361</v>
      </c>
    </row>
    <row r="49" spans="1:33">
      <c r="A49" s="27" t="s">
        <v>39</v>
      </c>
      <c r="B49">
        <v>1311.3781369999999</v>
      </c>
      <c r="C49">
        <v>1351.11475</v>
      </c>
      <c r="D49">
        <v>1370.1240479999999</v>
      </c>
      <c r="E49">
        <v>1308.0259490000001</v>
      </c>
      <c r="F49">
        <v>1313.802107</v>
      </c>
      <c r="G49">
        <v>1320.1109879999999</v>
      </c>
      <c r="H49">
        <v>1305.7099229999999</v>
      </c>
      <c r="I49">
        <v>1327.24459</v>
      </c>
      <c r="J49">
        <v>1323.7064270000001</v>
      </c>
      <c r="K49">
        <v>1327.1840950000001</v>
      </c>
      <c r="L49">
        <v>1335.0276690000001</v>
      </c>
      <c r="M49">
        <v>1301.8276350000001</v>
      </c>
      <c r="N49">
        <v>1325.141488</v>
      </c>
      <c r="O49">
        <v>1332.005187</v>
      </c>
      <c r="P49">
        <v>1346.1549190000001</v>
      </c>
      <c r="Q49">
        <v>1322.0009540000001</v>
      </c>
      <c r="R49">
        <v>1291.7826540000001</v>
      </c>
      <c r="S49">
        <v>1293.494637</v>
      </c>
      <c r="T49">
        <v>1104.948396</v>
      </c>
      <c r="U49">
        <v>988.96348169999999</v>
      </c>
      <c r="V49">
        <v>936.11030270000003</v>
      </c>
      <c r="W49">
        <v>935.77355379999995</v>
      </c>
      <c r="X49">
        <v>881.61634489999994</v>
      </c>
      <c r="Y49">
        <v>812.73549049999997</v>
      </c>
      <c r="Z49">
        <v>794.01171669999997</v>
      </c>
      <c r="AA49">
        <v>812.26126539999996</v>
      </c>
      <c r="AB49">
        <v>761.85058860000004</v>
      </c>
      <c r="AC49">
        <v>754.37320169999998</v>
      </c>
      <c r="AD49">
        <v>741.53530679999994</v>
      </c>
      <c r="AE49">
        <v>679.23720419999995</v>
      </c>
      <c r="AF49">
        <v>599.35558979999996</v>
      </c>
      <c r="AG49">
        <v>620.4527372</v>
      </c>
    </row>
    <row r="50" spans="1:33">
      <c r="A50" s="28" t="s">
        <v>40</v>
      </c>
      <c r="B50">
        <v>289.24382350000002</v>
      </c>
      <c r="C50">
        <v>293.46583320000002</v>
      </c>
      <c r="D50">
        <v>279.34891729999998</v>
      </c>
      <c r="E50">
        <v>266.23458219999998</v>
      </c>
      <c r="F50">
        <v>269.16346700000003</v>
      </c>
      <c r="G50">
        <v>257.90034580000003</v>
      </c>
      <c r="H50">
        <v>252.8575951</v>
      </c>
      <c r="I50">
        <v>241.48583249999999</v>
      </c>
      <c r="J50">
        <v>231.7589955</v>
      </c>
      <c r="K50">
        <v>225.09173000000001</v>
      </c>
      <c r="L50">
        <v>222.23044150000001</v>
      </c>
      <c r="M50">
        <v>212.1915424</v>
      </c>
      <c r="N50">
        <v>204.50184469999999</v>
      </c>
      <c r="O50">
        <v>200.38442939999999</v>
      </c>
      <c r="P50">
        <v>196.68371780000001</v>
      </c>
      <c r="Q50">
        <v>193.30306709999999</v>
      </c>
      <c r="R50">
        <v>191.50965450000001</v>
      </c>
      <c r="S50">
        <v>186.3186742</v>
      </c>
      <c r="T50">
        <v>178.37746759999999</v>
      </c>
      <c r="U50">
        <v>164.94639359999999</v>
      </c>
      <c r="V50">
        <v>169.51807650000001</v>
      </c>
      <c r="W50">
        <v>163.4723501</v>
      </c>
      <c r="X50">
        <v>156.09837580000001</v>
      </c>
      <c r="Y50">
        <v>152.7317602</v>
      </c>
      <c r="Z50">
        <v>150.78761739999999</v>
      </c>
      <c r="AA50">
        <v>146.8786159</v>
      </c>
      <c r="AB50">
        <v>144.01276519999999</v>
      </c>
      <c r="AC50">
        <v>138.58369260000001</v>
      </c>
      <c r="AD50">
        <v>134.39420179999999</v>
      </c>
      <c r="AE50">
        <v>125.4193336</v>
      </c>
      <c r="AF50">
        <v>116.6948749</v>
      </c>
      <c r="AG50">
        <v>115.1572603</v>
      </c>
    </row>
    <row r="51" spans="1:33">
      <c r="A51" s="27" t="s">
        <v>41</v>
      </c>
      <c r="B51">
        <v>144.4676011</v>
      </c>
      <c r="C51">
        <v>141.35521539999999</v>
      </c>
      <c r="D51">
        <v>134.64807490000001</v>
      </c>
      <c r="E51">
        <v>122.6402198</v>
      </c>
      <c r="F51">
        <v>119.9862507</v>
      </c>
      <c r="G51">
        <v>115.81833930000001</v>
      </c>
      <c r="H51">
        <v>110.4595795</v>
      </c>
      <c r="I51">
        <v>106.1829826</v>
      </c>
      <c r="J51">
        <v>105.7594398</v>
      </c>
      <c r="K51">
        <v>105.3636788</v>
      </c>
      <c r="L51">
        <v>103.2575922</v>
      </c>
      <c r="M51">
        <v>100.1524454</v>
      </c>
      <c r="N51">
        <v>95.391950539999996</v>
      </c>
      <c r="O51">
        <v>94.071202549999995</v>
      </c>
      <c r="P51">
        <v>93.413874280000002</v>
      </c>
      <c r="Q51">
        <v>94.218985910000001</v>
      </c>
      <c r="R51">
        <v>92.729980620000006</v>
      </c>
      <c r="S51">
        <v>91.428203409999995</v>
      </c>
      <c r="T51">
        <v>91.437322769999994</v>
      </c>
      <c r="U51">
        <v>86.547848860000002</v>
      </c>
      <c r="V51">
        <v>84.228968480000006</v>
      </c>
      <c r="W51">
        <v>80.042535939999993</v>
      </c>
      <c r="X51">
        <v>80.497363210000003</v>
      </c>
      <c r="Y51">
        <v>80.616575319999995</v>
      </c>
      <c r="Z51">
        <v>76.824791520000005</v>
      </c>
      <c r="AA51">
        <v>72.840823349999994</v>
      </c>
      <c r="AB51">
        <v>70.958990009999994</v>
      </c>
      <c r="AC51">
        <v>67.495175700000004</v>
      </c>
      <c r="AD51">
        <v>64.382079770000004</v>
      </c>
      <c r="AE51">
        <v>60.830156909999999</v>
      </c>
      <c r="AF51">
        <v>52.633226579999999</v>
      </c>
      <c r="AG51">
        <v>51.298163180000003</v>
      </c>
    </row>
    <row r="52" spans="1:33">
      <c r="A52" s="26" t="s">
        <v>42</v>
      </c>
      <c r="B52">
        <v>41.854043369999999</v>
      </c>
      <c r="C52">
        <v>36.859267840000001</v>
      </c>
      <c r="D52">
        <v>27.776472550000001</v>
      </c>
      <c r="E52">
        <v>20.435260920000001</v>
      </c>
      <c r="F52">
        <v>13.24162084</v>
      </c>
      <c r="G52">
        <v>11.66596859</v>
      </c>
      <c r="H52">
        <v>10.059845490000001</v>
      </c>
      <c r="I52">
        <v>11.08740693</v>
      </c>
      <c r="J52">
        <v>9.9876376039999997</v>
      </c>
      <c r="K52">
        <v>8.5088019589999995</v>
      </c>
      <c r="L52">
        <v>7.9579697869999997</v>
      </c>
      <c r="M52">
        <v>8.7739489089999996</v>
      </c>
      <c r="N52">
        <v>8.8556732609999997</v>
      </c>
      <c r="O52">
        <v>8.6466909209999994</v>
      </c>
      <c r="P52">
        <v>10.129325830000001</v>
      </c>
      <c r="Q52">
        <v>10.16513408</v>
      </c>
      <c r="R52">
        <v>10.743300319999999</v>
      </c>
      <c r="S52">
        <v>12.510561879999999</v>
      </c>
      <c r="T52">
        <v>12.05506989</v>
      </c>
      <c r="U52">
        <v>12.00943623</v>
      </c>
      <c r="V52">
        <v>11.926429519999999</v>
      </c>
      <c r="W52">
        <v>11.75090703</v>
      </c>
      <c r="X52">
        <v>20.532659890000001</v>
      </c>
      <c r="Y52">
        <v>22.588886330000001</v>
      </c>
      <c r="Z52">
        <v>31.504933780000002</v>
      </c>
      <c r="AA52">
        <v>31.824617400000001</v>
      </c>
      <c r="AB52">
        <v>44.305021529999998</v>
      </c>
      <c r="AC52">
        <v>52.973458139999998</v>
      </c>
      <c r="AD52">
        <v>59.880565199999999</v>
      </c>
      <c r="AE52">
        <v>61.569327819999998</v>
      </c>
      <c r="AF52">
        <v>59.588687579999998</v>
      </c>
      <c r="AG52">
        <v>64.946853059999995</v>
      </c>
    </row>
    <row r="53" spans="1:33">
      <c r="A53" s="26" t="s">
        <v>43</v>
      </c>
      <c r="B53">
        <v>830.66209000000003</v>
      </c>
      <c r="C53">
        <v>858.89196000000004</v>
      </c>
      <c r="D53">
        <v>887.12183000000005</v>
      </c>
      <c r="E53">
        <v>915.35170000000005</v>
      </c>
      <c r="F53">
        <v>943.58157000000006</v>
      </c>
      <c r="G53">
        <v>971.81143999999995</v>
      </c>
      <c r="H53">
        <v>983.05942800000003</v>
      </c>
      <c r="I53">
        <v>994.30741599999999</v>
      </c>
      <c r="J53">
        <v>1005.555404</v>
      </c>
      <c r="K53">
        <v>1016.803392</v>
      </c>
      <c r="L53">
        <v>1028.0513800000001</v>
      </c>
      <c r="M53">
        <v>1024.2317559999999</v>
      </c>
      <c r="N53">
        <v>1020.412132</v>
      </c>
      <c r="O53">
        <v>1016.592508</v>
      </c>
      <c r="P53">
        <v>1012.772884</v>
      </c>
      <c r="Q53">
        <v>1008.95326</v>
      </c>
      <c r="R53">
        <v>1011.5608</v>
      </c>
      <c r="S53">
        <v>1014.1683399999999</v>
      </c>
      <c r="T53">
        <v>1016.77588</v>
      </c>
      <c r="U53">
        <v>1019.38342</v>
      </c>
      <c r="V53">
        <v>1021.99096</v>
      </c>
      <c r="W53">
        <v>1034.972638</v>
      </c>
      <c r="X53">
        <v>1047.9543160000001</v>
      </c>
      <c r="Y53">
        <v>1060.9359939999999</v>
      </c>
      <c r="Z53">
        <v>1073.917672</v>
      </c>
      <c r="AA53">
        <v>1086.8993499999999</v>
      </c>
      <c r="AB53">
        <v>1042.9754499999999</v>
      </c>
      <c r="AC53">
        <v>999.05155000000002</v>
      </c>
      <c r="AD53">
        <v>955.12765000000002</v>
      </c>
      <c r="AE53">
        <v>911.20375000000001</v>
      </c>
      <c r="AF53">
        <v>863.1816728</v>
      </c>
      <c r="AG53">
        <v>823.35595000000001</v>
      </c>
    </row>
    <row r="54" spans="1:33">
      <c r="A54" s="26" t="s">
        <v>44</v>
      </c>
      <c r="B54">
        <v>177.455355</v>
      </c>
      <c r="C54">
        <v>132.23823150000001</v>
      </c>
      <c r="D54">
        <v>117.0952941</v>
      </c>
      <c r="E54">
        <v>108.09917590000001</v>
      </c>
      <c r="F54">
        <v>116.839597</v>
      </c>
      <c r="G54">
        <v>114.1941288</v>
      </c>
      <c r="H54">
        <v>109.39295439999999</v>
      </c>
      <c r="I54">
        <v>108.79582000000001</v>
      </c>
      <c r="J54">
        <v>117.2464552</v>
      </c>
      <c r="K54">
        <v>136.21567350000001</v>
      </c>
      <c r="L54">
        <v>143.7512892</v>
      </c>
      <c r="M54">
        <v>142.3749976</v>
      </c>
      <c r="N54">
        <v>152.8272532</v>
      </c>
      <c r="O54">
        <v>166.7132637</v>
      </c>
      <c r="P54">
        <v>176.7135068</v>
      </c>
      <c r="Q54">
        <v>187.8663047</v>
      </c>
      <c r="R54">
        <v>184.1411497</v>
      </c>
      <c r="S54">
        <v>192.58356430000001</v>
      </c>
      <c r="T54">
        <v>189.89696710000001</v>
      </c>
      <c r="U54">
        <v>194.55442790000001</v>
      </c>
      <c r="V54">
        <v>209.97254849999999</v>
      </c>
      <c r="W54">
        <v>214.09662890000001</v>
      </c>
      <c r="X54">
        <v>219.20215300000001</v>
      </c>
      <c r="Y54">
        <v>230.72594459999999</v>
      </c>
      <c r="Z54">
        <v>235.79066080000001</v>
      </c>
      <c r="AA54">
        <v>255.48056919999999</v>
      </c>
      <c r="AB54">
        <v>263.1367899</v>
      </c>
      <c r="AC54">
        <v>270.48861460000001</v>
      </c>
      <c r="AD54">
        <v>273.10514920000003</v>
      </c>
      <c r="AE54">
        <v>280.80731040000001</v>
      </c>
      <c r="AF54">
        <v>271.77394459999999</v>
      </c>
      <c r="AG54">
        <v>296.21163289999998</v>
      </c>
    </row>
    <row r="55" spans="1:33">
      <c r="A55" s="26" t="s">
        <v>45</v>
      </c>
      <c r="B55">
        <v>2357.7332700000002</v>
      </c>
      <c r="C55">
        <v>2155.0718339999999</v>
      </c>
      <c r="D55">
        <v>1952.410398</v>
      </c>
      <c r="E55">
        <v>1749.7489619999999</v>
      </c>
      <c r="F55">
        <v>1547.087526</v>
      </c>
      <c r="G55">
        <v>1344.4260899999999</v>
      </c>
      <c r="H55">
        <v>1275.5035499999999</v>
      </c>
      <c r="I55">
        <v>1206.5810100000001</v>
      </c>
      <c r="J55">
        <v>1137.6584700000001</v>
      </c>
      <c r="K55">
        <v>1068.7359300000001</v>
      </c>
      <c r="L55">
        <v>999.81339000000003</v>
      </c>
      <c r="M55">
        <v>996.41940999999997</v>
      </c>
      <c r="N55">
        <v>993.02543000000003</v>
      </c>
      <c r="O55">
        <v>989.63144999999997</v>
      </c>
      <c r="P55">
        <v>986.23747000000003</v>
      </c>
      <c r="Q55">
        <v>982.84348999999997</v>
      </c>
      <c r="R55">
        <v>956.74226599999997</v>
      </c>
      <c r="S55">
        <v>930.64104199999997</v>
      </c>
      <c r="T55">
        <v>904.53981799999997</v>
      </c>
      <c r="U55">
        <v>878.43859399999997</v>
      </c>
      <c r="V55">
        <v>852.33736999999996</v>
      </c>
      <c r="W55">
        <v>819.24270000000001</v>
      </c>
      <c r="X55">
        <v>786.14802999999995</v>
      </c>
      <c r="Y55">
        <v>753.05336</v>
      </c>
      <c r="Z55">
        <v>719.95869000000005</v>
      </c>
      <c r="AA55">
        <v>686.86401999999998</v>
      </c>
      <c r="AB55">
        <v>668.74402999999995</v>
      </c>
      <c r="AC55">
        <v>650.62404000000004</v>
      </c>
      <c r="AD55">
        <v>632.50405000000001</v>
      </c>
      <c r="AE55">
        <v>614.38405999999998</v>
      </c>
      <c r="AF55">
        <v>579.3519235</v>
      </c>
      <c r="AG55">
        <v>578.14408000000003</v>
      </c>
    </row>
    <row r="56" spans="1:33">
      <c r="A56" s="27" t="s">
        <v>46</v>
      </c>
      <c r="B56">
        <v>3048.6165860000001</v>
      </c>
      <c r="C56">
        <v>2969.035727</v>
      </c>
      <c r="D56">
        <v>2926.6245159999999</v>
      </c>
      <c r="E56">
        <v>2785.926348</v>
      </c>
      <c r="F56">
        <v>2731.4471840000001</v>
      </c>
      <c r="G56">
        <v>2600.0577760000001</v>
      </c>
      <c r="H56">
        <v>2519.5863290000002</v>
      </c>
      <c r="I56">
        <v>2338.2725580000001</v>
      </c>
      <c r="J56">
        <v>2260.066409</v>
      </c>
      <c r="K56">
        <v>2148.0331249999999</v>
      </c>
      <c r="L56">
        <v>2064.7039370000002</v>
      </c>
      <c r="M56">
        <v>2008.6583559999999</v>
      </c>
      <c r="N56">
        <v>1913.7716780000001</v>
      </c>
      <c r="O56">
        <v>1877.4953579999999</v>
      </c>
      <c r="P56">
        <v>1819.309195</v>
      </c>
      <c r="Q56">
        <v>1795.279916</v>
      </c>
      <c r="R56">
        <v>1731.577219</v>
      </c>
      <c r="S56">
        <v>1655.061291</v>
      </c>
      <c r="T56">
        <v>1481.4040669999999</v>
      </c>
      <c r="U56">
        <v>1295.7600930000001</v>
      </c>
      <c r="V56">
        <v>1269.2424329999999</v>
      </c>
      <c r="W56">
        <v>1179.9877120000001</v>
      </c>
      <c r="X56">
        <v>1203.099622</v>
      </c>
      <c r="Y56">
        <v>1141.2463210000001</v>
      </c>
      <c r="Z56">
        <v>1064.627125</v>
      </c>
      <c r="AA56">
        <v>1022.496182</v>
      </c>
      <c r="AB56">
        <v>933.24108369999999</v>
      </c>
      <c r="AC56">
        <v>893.51311069999997</v>
      </c>
      <c r="AD56">
        <v>851.28517190000002</v>
      </c>
      <c r="AE56">
        <v>790.86255180000001</v>
      </c>
      <c r="AF56">
        <v>682.53685440000004</v>
      </c>
      <c r="AG56">
        <v>681.78984779999996</v>
      </c>
    </row>
    <row r="57" spans="1:33">
      <c r="A57" s="26" t="s">
        <v>47</v>
      </c>
      <c r="B57">
        <v>403.11278160000001</v>
      </c>
      <c r="C57">
        <v>418.52064669999999</v>
      </c>
      <c r="D57">
        <v>407.94234540000002</v>
      </c>
      <c r="E57">
        <v>389.47564119999998</v>
      </c>
      <c r="F57">
        <v>353.12482610000001</v>
      </c>
      <c r="G57">
        <v>322.54191259999999</v>
      </c>
      <c r="H57">
        <v>349.22925809999998</v>
      </c>
      <c r="I57">
        <v>369.07887899999997</v>
      </c>
      <c r="J57">
        <v>382.00806119999999</v>
      </c>
      <c r="K57">
        <v>384.79772650000001</v>
      </c>
      <c r="L57">
        <v>398.09299099999998</v>
      </c>
      <c r="M57">
        <v>398.42990950000001</v>
      </c>
      <c r="N57">
        <v>387.6725356</v>
      </c>
      <c r="O57">
        <v>373.77211340000002</v>
      </c>
      <c r="P57">
        <v>362.06584129999999</v>
      </c>
      <c r="Q57">
        <v>350.65384119999999</v>
      </c>
      <c r="R57">
        <v>349.86846600000001</v>
      </c>
      <c r="S57">
        <v>335.72642580000002</v>
      </c>
      <c r="T57">
        <v>334.936151</v>
      </c>
      <c r="U57">
        <v>326.39195990000002</v>
      </c>
      <c r="V57">
        <v>307.124482</v>
      </c>
      <c r="W57">
        <v>314.79603609999998</v>
      </c>
      <c r="X57">
        <v>312.5288711</v>
      </c>
      <c r="Y57">
        <v>310.56896510000001</v>
      </c>
      <c r="Z57">
        <v>308.20831340000001</v>
      </c>
      <c r="AA57">
        <v>299.81883340000002</v>
      </c>
      <c r="AB57">
        <v>297.77080050000001</v>
      </c>
      <c r="AC57">
        <v>299.83913130000002</v>
      </c>
      <c r="AD57">
        <v>308.40408159999998</v>
      </c>
      <c r="AE57">
        <v>317.10174979999999</v>
      </c>
      <c r="AF57">
        <v>306.9061347</v>
      </c>
      <c r="AG57">
        <v>334.49708609999999</v>
      </c>
    </row>
    <row r="58" spans="1:33">
      <c r="A58" s="26" t="s">
        <v>73</v>
      </c>
      <c r="B58">
        <v>1936.049876887</v>
      </c>
      <c r="C58">
        <v>2055.3182857689999</v>
      </c>
      <c r="D58">
        <v>2174.8980476420002</v>
      </c>
      <c r="E58">
        <v>2294.327309714</v>
      </c>
      <c r="F58">
        <v>2413.6629828700002</v>
      </c>
      <c r="G58">
        <v>2504.0889436010002</v>
      </c>
      <c r="H58">
        <v>2536.570393339</v>
      </c>
      <c r="I58">
        <v>2569.088613682</v>
      </c>
      <c r="J58">
        <v>2601.4957606950002</v>
      </c>
      <c r="K58">
        <v>2634.0443688529999</v>
      </c>
      <c r="L58">
        <v>2703.2129504760001</v>
      </c>
      <c r="M58">
        <v>2790.7365592860001</v>
      </c>
      <c r="N58">
        <v>2878.1783924609999</v>
      </c>
      <c r="O58">
        <v>2965.6362896810001</v>
      </c>
      <c r="P58">
        <v>3053.1453268830001</v>
      </c>
      <c r="Q58">
        <v>3185.6414013190001</v>
      </c>
      <c r="R58">
        <v>3318.2421429719998</v>
      </c>
      <c r="S58">
        <v>3450.795122728</v>
      </c>
      <c r="T58">
        <v>3583.0171469100001</v>
      </c>
      <c r="U58">
        <v>3701.8790101129998</v>
      </c>
      <c r="V58">
        <v>3794.7345778469999</v>
      </c>
      <c r="W58">
        <v>3887.6356037400001</v>
      </c>
      <c r="X58">
        <v>3980.3656029039998</v>
      </c>
      <c r="Y58">
        <v>4073.2173579579999</v>
      </c>
      <c r="Z58">
        <v>4118.5939235799997</v>
      </c>
      <c r="AA58">
        <v>4140.0311523390001</v>
      </c>
      <c r="AB58">
        <v>4161.4601587090001</v>
      </c>
      <c r="AC58">
        <v>4183.1810482399997</v>
      </c>
      <c r="AD58">
        <v>4204.9182279200004</v>
      </c>
      <c r="AE58">
        <v>4454.9795913300004</v>
      </c>
      <c r="AF58">
        <v>4554.2377050499999</v>
      </c>
      <c r="AG58">
        <v>4923.1692935399997</v>
      </c>
    </row>
    <row r="59" spans="1:33">
      <c r="A59" s="26" t="s">
        <v>48</v>
      </c>
      <c r="B59">
        <v>549.14070879999997</v>
      </c>
      <c r="C59">
        <v>563.94149170000003</v>
      </c>
      <c r="D59">
        <v>578.74227459999997</v>
      </c>
      <c r="E59">
        <v>593.54305739999995</v>
      </c>
      <c r="F59">
        <v>608.34384030000001</v>
      </c>
      <c r="G59">
        <v>624.22663580000005</v>
      </c>
      <c r="H59">
        <v>642.27345630000002</v>
      </c>
      <c r="I59">
        <v>660.32027689999995</v>
      </c>
      <c r="J59">
        <v>678.36709740000003</v>
      </c>
      <c r="K59">
        <v>696.41391799999997</v>
      </c>
      <c r="L59">
        <v>720.94163400000002</v>
      </c>
      <c r="M59">
        <v>748.70979790000001</v>
      </c>
      <c r="N59">
        <v>776.4779618</v>
      </c>
      <c r="O59">
        <v>804.24612560000003</v>
      </c>
      <c r="P59">
        <v>832.01428950000002</v>
      </c>
      <c r="Q59">
        <v>880.89699910000002</v>
      </c>
      <c r="R59">
        <v>929.77970879999998</v>
      </c>
      <c r="S59">
        <v>978.66241849999994</v>
      </c>
      <c r="T59">
        <v>1027.545128</v>
      </c>
      <c r="U59">
        <v>1075.052872</v>
      </c>
      <c r="V59">
        <v>1119.8106829999999</v>
      </c>
      <c r="W59">
        <v>1164.5684940000001</v>
      </c>
      <c r="X59">
        <v>1209.326305</v>
      </c>
      <c r="Y59">
        <v>1254.084116</v>
      </c>
      <c r="Z59">
        <v>1281.8016869999999</v>
      </c>
      <c r="AA59">
        <v>1300.999139</v>
      </c>
      <c r="AB59">
        <v>1320.1965909999999</v>
      </c>
      <c r="AC59">
        <v>1339.394043</v>
      </c>
      <c r="AD59">
        <v>1358.5914949999999</v>
      </c>
      <c r="AE59">
        <v>1397.8680320000001</v>
      </c>
      <c r="AF59">
        <v>1297.4021439999999</v>
      </c>
      <c r="AG59">
        <v>1400.2818259999999</v>
      </c>
    </row>
    <row r="60" spans="1:33">
      <c r="A60" s="25" t="s">
        <v>49</v>
      </c>
      <c r="B60">
        <v>262.64225190000002</v>
      </c>
      <c r="C60">
        <v>273.63162840000001</v>
      </c>
      <c r="D60">
        <v>294.24531059999998</v>
      </c>
      <c r="E60">
        <v>287.21038429999999</v>
      </c>
      <c r="F60">
        <v>294.78324909999998</v>
      </c>
      <c r="G60">
        <v>304.76766659999998</v>
      </c>
      <c r="H60">
        <v>310.92658820000003</v>
      </c>
      <c r="I60">
        <v>318.52515599999998</v>
      </c>
      <c r="J60">
        <v>327.62593270000002</v>
      </c>
      <c r="K60">
        <v>343.78654690000002</v>
      </c>
      <c r="L60">
        <v>366.20477360000001</v>
      </c>
      <c r="M60">
        <v>360.08629089999999</v>
      </c>
      <c r="N60">
        <v>354.51938969999998</v>
      </c>
      <c r="O60">
        <v>349.00646160000002</v>
      </c>
      <c r="P60">
        <v>343.30702350000001</v>
      </c>
      <c r="Q60">
        <v>336.20960700000001</v>
      </c>
      <c r="R60">
        <v>330.33522720000002</v>
      </c>
      <c r="S60">
        <v>323.46607080000001</v>
      </c>
      <c r="T60">
        <v>281.84944180000002</v>
      </c>
      <c r="U60">
        <v>285.71791039999999</v>
      </c>
      <c r="V60">
        <v>283.53792240000001</v>
      </c>
      <c r="W60">
        <v>290.67488040000001</v>
      </c>
      <c r="X60">
        <v>283.70539559999997</v>
      </c>
      <c r="Y60">
        <v>275.02773669999999</v>
      </c>
      <c r="Z60">
        <v>268.56447059999999</v>
      </c>
      <c r="AA60">
        <v>267.81320119999998</v>
      </c>
      <c r="AB60">
        <v>266.51765519999998</v>
      </c>
      <c r="AC60">
        <v>267.57646260000001</v>
      </c>
      <c r="AD60">
        <v>274.43608899999998</v>
      </c>
      <c r="AE60">
        <v>288.4478623</v>
      </c>
      <c r="AF60">
        <v>250.24766009999999</v>
      </c>
      <c r="AG60">
        <v>268.22307590000003</v>
      </c>
    </row>
    <row r="61" spans="1:33">
      <c r="A61" s="26" t="s">
        <v>50</v>
      </c>
      <c r="B61">
        <v>74.052998149999993</v>
      </c>
      <c r="C61">
        <v>77.151495319999995</v>
      </c>
      <c r="D61">
        <v>82.963602679999994</v>
      </c>
      <c r="E61">
        <v>80.980078030000001</v>
      </c>
      <c r="F61">
        <v>83.115276539999996</v>
      </c>
      <c r="G61">
        <v>85.930421640000006</v>
      </c>
      <c r="H61">
        <v>87.666953399999997</v>
      </c>
      <c r="I61">
        <v>89.809398970000004</v>
      </c>
      <c r="J61">
        <v>92.375398129999994</v>
      </c>
      <c r="K61">
        <v>96.931945760000005</v>
      </c>
      <c r="L61">
        <v>111.8544021</v>
      </c>
      <c r="M61">
        <v>109.7743565</v>
      </c>
      <c r="N61">
        <v>107.9654366</v>
      </c>
      <c r="O61">
        <v>106.26309379999999</v>
      </c>
      <c r="P61">
        <v>104.5407147</v>
      </c>
      <c r="Q61">
        <v>102.1116524</v>
      </c>
      <c r="R61">
        <v>100.0117908</v>
      </c>
      <c r="S61">
        <v>97.710170759999997</v>
      </c>
      <c r="T61">
        <v>88.059242949999998</v>
      </c>
      <c r="U61">
        <v>87.969509329999994</v>
      </c>
      <c r="V61">
        <v>91.343752989999999</v>
      </c>
      <c r="W61">
        <v>88.189960859999999</v>
      </c>
      <c r="X61">
        <v>86.177733430000004</v>
      </c>
      <c r="Y61">
        <v>83.409137639999997</v>
      </c>
      <c r="Z61">
        <v>85.020077580000006</v>
      </c>
      <c r="AA61">
        <v>83.229545509999994</v>
      </c>
      <c r="AB61">
        <v>78.997977320000004</v>
      </c>
      <c r="AC61">
        <v>83.359401539999993</v>
      </c>
      <c r="AD61">
        <v>80.186532310000004</v>
      </c>
      <c r="AE61">
        <v>85.633383660000007</v>
      </c>
      <c r="AF61">
        <v>78.200759309999995</v>
      </c>
      <c r="AG61">
        <v>80.500781380000006</v>
      </c>
    </row>
    <row r="62" spans="1:33">
      <c r="A62" s="26" t="s">
        <v>51</v>
      </c>
      <c r="B62">
        <v>1160.4569899999999</v>
      </c>
      <c r="C62">
        <v>1209.0123860000001</v>
      </c>
      <c r="D62">
        <v>1300.0917589999999</v>
      </c>
      <c r="E62">
        <v>1269.0086819999999</v>
      </c>
      <c r="F62">
        <v>1302.468584</v>
      </c>
      <c r="G62">
        <v>1346.5836750000001</v>
      </c>
      <c r="H62">
        <v>1373.7962190000001</v>
      </c>
      <c r="I62">
        <v>1407.369686</v>
      </c>
      <c r="J62">
        <v>1447.5805049999999</v>
      </c>
      <c r="K62">
        <v>1518.9844680000001</v>
      </c>
      <c r="L62">
        <v>1685.4626450000001</v>
      </c>
      <c r="M62">
        <v>1645.4296280000001</v>
      </c>
      <c r="N62">
        <v>1613.151875</v>
      </c>
      <c r="O62">
        <v>1583.313191</v>
      </c>
      <c r="P62">
        <v>1554.446463</v>
      </c>
      <c r="Q62">
        <v>1516.7056809999999</v>
      </c>
      <c r="R62">
        <v>1478.7189820000001</v>
      </c>
      <c r="S62">
        <v>1445.780593</v>
      </c>
      <c r="T62">
        <v>1261.346061</v>
      </c>
      <c r="U62">
        <v>1269.626027</v>
      </c>
      <c r="V62">
        <v>1217.1753220000001</v>
      </c>
      <c r="W62">
        <v>1284.244201</v>
      </c>
      <c r="X62">
        <v>1249.745394</v>
      </c>
      <c r="Y62">
        <v>1209.5170740000001</v>
      </c>
      <c r="Z62">
        <v>1105.87986</v>
      </c>
      <c r="AA62">
        <v>1170.3035749999999</v>
      </c>
      <c r="AB62">
        <v>1133.260816</v>
      </c>
      <c r="AC62">
        <v>1167.815108</v>
      </c>
      <c r="AD62">
        <v>1176.478267</v>
      </c>
      <c r="AE62">
        <v>1212.01386</v>
      </c>
      <c r="AF62">
        <v>1026.7657360000001</v>
      </c>
      <c r="AG62">
        <v>1377.4088939999999</v>
      </c>
    </row>
    <row r="63" spans="1:33">
      <c r="A63" s="28" t="s">
        <v>52</v>
      </c>
      <c r="B63">
        <v>599.62491820000002</v>
      </c>
      <c r="C63">
        <v>624.71419419999995</v>
      </c>
      <c r="D63">
        <v>671.77622399999996</v>
      </c>
      <c r="E63">
        <v>655.71514830000001</v>
      </c>
      <c r="F63">
        <v>673.00436360000003</v>
      </c>
      <c r="G63">
        <v>695.79926990000001</v>
      </c>
      <c r="H63">
        <v>709.86038480000002</v>
      </c>
      <c r="I63">
        <v>727.20828129999995</v>
      </c>
      <c r="J63">
        <v>747.98579299999994</v>
      </c>
      <c r="K63">
        <v>784.88125390000005</v>
      </c>
      <c r="L63">
        <v>824.3961855</v>
      </c>
      <c r="M63">
        <v>806.67334310000001</v>
      </c>
      <c r="N63">
        <v>791.92369099999996</v>
      </c>
      <c r="O63">
        <v>778.07085080000002</v>
      </c>
      <c r="P63">
        <v>766.82633050000004</v>
      </c>
      <c r="Q63">
        <v>749.41072259999999</v>
      </c>
      <c r="R63">
        <v>734.26886649999994</v>
      </c>
      <c r="S63">
        <v>720.12613490000001</v>
      </c>
      <c r="T63">
        <v>647.65237779999995</v>
      </c>
      <c r="U63">
        <v>647.1623376</v>
      </c>
      <c r="V63">
        <v>641.20891359999996</v>
      </c>
      <c r="W63">
        <v>646.7552594</v>
      </c>
      <c r="X63">
        <v>632.83917469999994</v>
      </c>
      <c r="Y63">
        <v>614.05423629999996</v>
      </c>
      <c r="Z63">
        <v>627.11460699999998</v>
      </c>
      <c r="AA63">
        <v>644.90002489999995</v>
      </c>
      <c r="AB63">
        <v>621.15667640000004</v>
      </c>
      <c r="AC63">
        <v>628.8816855</v>
      </c>
      <c r="AD63">
        <v>623.81544980000001</v>
      </c>
      <c r="AE63">
        <v>601.23964439999997</v>
      </c>
      <c r="AF63">
        <v>563.96134540000003</v>
      </c>
      <c r="AG63">
        <v>562.07111710000004</v>
      </c>
    </row>
    <row r="64" spans="1:33">
      <c r="A64" s="27" t="s">
        <v>74</v>
      </c>
      <c r="B64">
        <v>772.93260740000005</v>
      </c>
      <c r="C64">
        <v>805.27335730000004</v>
      </c>
      <c r="D64">
        <v>865.93757640000001</v>
      </c>
      <c r="E64">
        <v>845.234419</v>
      </c>
      <c r="F64">
        <v>867.52068139999994</v>
      </c>
      <c r="G64">
        <v>896.90392710000003</v>
      </c>
      <c r="H64">
        <v>915.0290814</v>
      </c>
      <c r="I64">
        <v>937.39098550000006</v>
      </c>
      <c r="J64">
        <v>964.17375560000005</v>
      </c>
      <c r="K64">
        <v>1011.732995</v>
      </c>
      <c r="L64">
        <v>1054.721659</v>
      </c>
      <c r="M64">
        <v>1027.4911540000001</v>
      </c>
      <c r="N64">
        <v>1006.752388</v>
      </c>
      <c r="O64">
        <v>985.89465900000005</v>
      </c>
      <c r="P64">
        <v>967.84799999999996</v>
      </c>
      <c r="Q64">
        <v>942.45647039999994</v>
      </c>
      <c r="R64">
        <v>919.18619639999997</v>
      </c>
      <c r="S64">
        <v>898.12230599999998</v>
      </c>
      <c r="T64">
        <v>782.93105379999997</v>
      </c>
      <c r="U64">
        <v>785.74964880000005</v>
      </c>
      <c r="V64">
        <v>757.5182241</v>
      </c>
      <c r="W64">
        <v>794.38358830000004</v>
      </c>
      <c r="X64">
        <v>772.71616619999998</v>
      </c>
      <c r="Y64">
        <v>745.85641069999997</v>
      </c>
      <c r="Z64">
        <v>770.16067180000005</v>
      </c>
      <c r="AA64">
        <v>809.51482620000002</v>
      </c>
      <c r="AB64">
        <v>770.21727450000003</v>
      </c>
      <c r="AC64">
        <v>784.45361500000001</v>
      </c>
      <c r="AD64">
        <v>802.15098520000004</v>
      </c>
      <c r="AE64">
        <v>780.39571139999998</v>
      </c>
      <c r="AF64">
        <v>683.42254030000004</v>
      </c>
      <c r="AG64">
        <v>695.23940110000001</v>
      </c>
    </row>
    <row r="65" spans="1:33">
      <c r="A65" s="26" t="s">
        <v>53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</row>
    <row r="66" spans="1:33">
      <c r="A66" s="26" t="s">
        <v>54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</row>
    <row r="67" spans="1:33">
      <c r="A67" s="26" t="s">
        <v>57</v>
      </c>
      <c r="B67">
        <f>SUM(B7:B66)</f>
        <v>36318.113677499998</v>
      </c>
      <c r="C67">
        <f t="shared" ref="C67:AG67" si="0">SUM(C7:C66)</f>
        <v>35011.386350686997</v>
      </c>
      <c r="D67">
        <f t="shared" si="0"/>
        <v>34176.109846285995</v>
      </c>
      <c r="E67">
        <f t="shared" si="0"/>
        <v>32623.440884610991</v>
      </c>
      <c r="F67">
        <f t="shared" si="0"/>
        <v>31526.560963842992</v>
      </c>
      <c r="G67">
        <f t="shared" si="0"/>
        <v>30744.52808117001</v>
      </c>
      <c r="H67">
        <f t="shared" si="0"/>
        <v>30399.040686881999</v>
      </c>
      <c r="I67">
        <f t="shared" si="0"/>
        <v>29749.001796061002</v>
      </c>
      <c r="J67">
        <f t="shared" si="0"/>
        <v>29351.309178197</v>
      </c>
      <c r="K67">
        <f t="shared" si="0"/>
        <v>28842.829387101992</v>
      </c>
      <c r="L67">
        <f t="shared" si="0"/>
        <v>28730.068562114004</v>
      </c>
      <c r="M67">
        <f t="shared" si="0"/>
        <v>28481.064551684995</v>
      </c>
      <c r="N67">
        <f t="shared" si="0"/>
        <v>28232.229321084997</v>
      </c>
      <c r="O67">
        <f t="shared" si="0"/>
        <v>28184.592579852004</v>
      </c>
      <c r="P67">
        <f t="shared" si="0"/>
        <v>28094.940873016007</v>
      </c>
      <c r="Q67">
        <f t="shared" si="0"/>
        <v>28008.989908658001</v>
      </c>
      <c r="R67">
        <f t="shared" si="0"/>
        <v>27646.837193241998</v>
      </c>
      <c r="S67">
        <f t="shared" si="0"/>
        <v>27285.505672109997</v>
      </c>
      <c r="T67">
        <f t="shared" si="0"/>
        <v>26048.044939023999</v>
      </c>
      <c r="U67">
        <f t="shared" si="0"/>
        <v>25207.294591070997</v>
      </c>
      <c r="V67">
        <f t="shared" si="0"/>
        <v>25011.240841341998</v>
      </c>
      <c r="W67">
        <f t="shared" si="0"/>
        <v>24941.621128616003</v>
      </c>
      <c r="X67">
        <f t="shared" si="0"/>
        <v>24734.869896225991</v>
      </c>
      <c r="Y67">
        <f t="shared" si="0"/>
        <v>24413.343315569</v>
      </c>
      <c r="Z67">
        <f t="shared" si="0"/>
        <v>24094.463090373996</v>
      </c>
      <c r="AA67">
        <f t="shared" si="0"/>
        <v>24075.697364692995</v>
      </c>
      <c r="AB67">
        <f t="shared" si="0"/>
        <v>23725.926551402998</v>
      </c>
      <c r="AC67">
        <f t="shared" si="0"/>
        <v>23669.120142095999</v>
      </c>
      <c r="AD67">
        <f t="shared" si="0"/>
        <v>23361.009031256999</v>
      </c>
      <c r="AE67">
        <f t="shared" si="0"/>
        <v>23072.638968141004</v>
      </c>
      <c r="AF67">
        <f t="shared" si="0"/>
        <v>21710.016983547001</v>
      </c>
      <c r="AG67">
        <f t="shared" si="0"/>
        <v>22714.749472014999</v>
      </c>
    </row>
    <row r="68" spans="1:33">
      <c r="A68" s="26"/>
    </row>
    <row r="69" spans="1:33">
      <c r="A69" s="26"/>
    </row>
    <row r="70" spans="1:33">
      <c r="A70" s="26" t="s">
        <v>102</v>
      </c>
      <c r="B70">
        <f>SUM(B63+B64)</f>
        <v>1372.5575256000002</v>
      </c>
      <c r="C70">
        <f t="shared" ref="C70:AF70" si="1">SUM(C63+C64)</f>
        <v>1429.9875514999999</v>
      </c>
      <c r="D70">
        <f t="shared" si="1"/>
        <v>1537.7138003999999</v>
      </c>
      <c r="E70">
        <f t="shared" si="1"/>
        <v>1500.9495673000001</v>
      </c>
      <c r="F70">
        <f t="shared" si="1"/>
        <v>1540.5250449999999</v>
      </c>
      <c r="G70">
        <f t="shared" si="1"/>
        <v>1592.703197</v>
      </c>
      <c r="H70">
        <f t="shared" si="1"/>
        <v>1624.8894662</v>
      </c>
      <c r="I70">
        <f t="shared" si="1"/>
        <v>1664.5992667999999</v>
      </c>
      <c r="J70">
        <f t="shared" si="1"/>
        <v>1712.1595486000001</v>
      </c>
      <c r="K70">
        <f t="shared" si="1"/>
        <v>1796.6142488999999</v>
      </c>
      <c r="L70">
        <f t="shared" si="1"/>
        <v>1879.1178445</v>
      </c>
      <c r="M70">
        <f t="shared" si="1"/>
        <v>1834.1644971000001</v>
      </c>
      <c r="N70">
        <f t="shared" si="1"/>
        <v>1798.6760789999998</v>
      </c>
      <c r="O70">
        <f t="shared" si="1"/>
        <v>1763.9655098000001</v>
      </c>
      <c r="P70">
        <f t="shared" si="1"/>
        <v>1734.6743305</v>
      </c>
      <c r="Q70">
        <f t="shared" si="1"/>
        <v>1691.867193</v>
      </c>
      <c r="R70">
        <f t="shared" si="1"/>
        <v>1653.4550629</v>
      </c>
      <c r="S70">
        <f t="shared" si="1"/>
        <v>1618.2484408999999</v>
      </c>
      <c r="T70">
        <f t="shared" si="1"/>
        <v>1430.5834316</v>
      </c>
      <c r="U70">
        <f t="shared" si="1"/>
        <v>1432.9119863999999</v>
      </c>
      <c r="V70">
        <f t="shared" si="1"/>
        <v>1398.7271377</v>
      </c>
      <c r="W70">
        <f t="shared" si="1"/>
        <v>1441.1388477</v>
      </c>
      <c r="X70">
        <f t="shared" si="1"/>
        <v>1405.5553408999999</v>
      </c>
      <c r="Y70">
        <f t="shared" si="1"/>
        <v>1359.9106469999999</v>
      </c>
      <c r="Z70">
        <f t="shared" si="1"/>
        <v>1397.2752788</v>
      </c>
      <c r="AA70">
        <f t="shared" si="1"/>
        <v>1454.4148510999999</v>
      </c>
      <c r="AB70">
        <f t="shared" si="1"/>
        <v>1391.3739509000002</v>
      </c>
      <c r="AC70">
        <f t="shared" si="1"/>
        <v>1413.3353004999999</v>
      </c>
      <c r="AD70">
        <f t="shared" si="1"/>
        <v>1425.966435</v>
      </c>
      <c r="AE70">
        <f t="shared" si="1"/>
        <v>1381.6353558000001</v>
      </c>
      <c r="AF70">
        <f t="shared" si="1"/>
        <v>1247.3838857000001</v>
      </c>
      <c r="AG70">
        <f t="shared" ref="AG70" si="2">SUM(AG63+AG64)</f>
        <v>1257.3105181999999</v>
      </c>
    </row>
    <row r="71" spans="1:33">
      <c r="A71" s="26" t="s">
        <v>76</v>
      </c>
      <c r="B71">
        <f>B67-SUM(B12,B18,B20,B21,B23,B26,B27,B34,B39,B41,B43,B49,B50,B51,B56,B63,B64)</f>
        <v>22728.029394199999</v>
      </c>
      <c r="C71">
        <f t="shared" ref="C71:AF71" si="3">C67-SUM(C12,C18,C20,C21,C23,C26,C27,C34,C39,C41,C43,C49,C50,C51,C56,C63,C64)</f>
        <v>21535.650641586995</v>
      </c>
      <c r="D71">
        <f t="shared" si="3"/>
        <v>20837.935662735996</v>
      </c>
      <c r="E71">
        <f t="shared" si="3"/>
        <v>19798.833119450996</v>
      </c>
      <c r="F71">
        <f t="shared" si="3"/>
        <v>18961.840432032994</v>
      </c>
      <c r="G71">
        <f t="shared" si="3"/>
        <v>18409.953240300012</v>
      </c>
      <c r="H71">
        <f t="shared" si="3"/>
        <v>18238.854430542</v>
      </c>
      <c r="I71">
        <f t="shared" si="3"/>
        <v>17956.483409331002</v>
      </c>
      <c r="J71">
        <f t="shared" si="3"/>
        <v>17638.671068726999</v>
      </c>
      <c r="K71">
        <f t="shared" si="3"/>
        <v>17284.510296721994</v>
      </c>
      <c r="L71">
        <f t="shared" si="3"/>
        <v>17362.387296014003</v>
      </c>
      <c r="M71">
        <f t="shared" si="3"/>
        <v>17386.405215884995</v>
      </c>
      <c r="N71">
        <f t="shared" si="3"/>
        <v>17397.094996754997</v>
      </c>
      <c r="O71">
        <f t="shared" si="3"/>
        <v>17524.954793202007</v>
      </c>
      <c r="P71">
        <f t="shared" si="3"/>
        <v>17617.969828736008</v>
      </c>
      <c r="Q71">
        <f t="shared" si="3"/>
        <v>17783.219356418002</v>
      </c>
      <c r="R71">
        <f t="shared" si="3"/>
        <v>17666.831021241996</v>
      </c>
      <c r="S71">
        <f t="shared" si="3"/>
        <v>17602.517491079998</v>
      </c>
      <c r="T71">
        <f t="shared" si="3"/>
        <v>17171.251571674002</v>
      </c>
      <c r="U71">
        <f t="shared" si="3"/>
        <v>16968.370633450999</v>
      </c>
      <c r="V71">
        <f t="shared" si="3"/>
        <v>16928.587029021997</v>
      </c>
      <c r="W71">
        <f t="shared" si="3"/>
        <v>17081.355934396004</v>
      </c>
      <c r="X71">
        <f t="shared" si="3"/>
        <v>17049.752208625992</v>
      </c>
      <c r="Y71">
        <f t="shared" si="3"/>
        <v>16965.827141968999</v>
      </c>
      <c r="Z71">
        <f t="shared" si="3"/>
        <v>16890.764039323996</v>
      </c>
      <c r="AA71">
        <f t="shared" si="3"/>
        <v>16917.521983322993</v>
      </c>
      <c r="AB71">
        <f t="shared" si="3"/>
        <v>16910.131247252997</v>
      </c>
      <c r="AC71">
        <f t="shared" si="3"/>
        <v>17007.382966015997</v>
      </c>
      <c r="AD71">
        <f t="shared" si="3"/>
        <v>16920.196798606998</v>
      </c>
      <c r="AE71">
        <f t="shared" si="3"/>
        <v>17010.768992491005</v>
      </c>
      <c r="AF71">
        <f t="shared" si="3"/>
        <v>16338.544591367001</v>
      </c>
      <c r="AG71">
        <f t="shared" ref="AG71" si="4">AG67-SUM(AG12,AG18,AG20,AG21,AG23,AG26,AG27,AG34,AG39,AG41,AG43,AG49,AG50,AG51,AG56,AG63,AG64)</f>
        <v>17305.778855024997</v>
      </c>
    </row>
    <row r="72" spans="1:33">
      <c r="A72" s="26" t="s">
        <v>103</v>
      </c>
      <c r="B72">
        <f>SUM(B12,B18,B20,B21,B23,B26,B27,B34,B39,B41,B43,B49,B50,B51,B56)</f>
        <v>12217.526757700001</v>
      </c>
      <c r="C72">
        <f t="shared" ref="C72:AF72" si="5">SUM(C12,C18,C20,C21,C23,C26,C27,C34,C39,C41,C43,C49,C50,C51,C56)</f>
        <v>12045.748157600001</v>
      </c>
      <c r="D72">
        <f t="shared" si="5"/>
        <v>11800.460383150001</v>
      </c>
      <c r="E72">
        <f t="shared" si="5"/>
        <v>11323.658197859997</v>
      </c>
      <c r="F72">
        <f t="shared" si="5"/>
        <v>11024.19548681</v>
      </c>
      <c r="G72">
        <f t="shared" si="5"/>
        <v>10741.871643869999</v>
      </c>
      <c r="H72">
        <f t="shared" si="5"/>
        <v>10535.296790140001</v>
      </c>
      <c r="I72">
        <f t="shared" si="5"/>
        <v>10127.91911993</v>
      </c>
      <c r="J72">
        <f t="shared" si="5"/>
        <v>10000.47856087</v>
      </c>
      <c r="K72">
        <f t="shared" si="5"/>
        <v>9761.7048414800011</v>
      </c>
      <c r="L72">
        <f t="shared" si="5"/>
        <v>9488.5634215999999</v>
      </c>
      <c r="M72">
        <f t="shared" si="5"/>
        <v>9260.4948387000004</v>
      </c>
      <c r="N72">
        <f t="shared" si="5"/>
        <v>9036.458245329999</v>
      </c>
      <c r="O72">
        <f t="shared" si="5"/>
        <v>8895.6722768499985</v>
      </c>
      <c r="P72">
        <f t="shared" si="5"/>
        <v>8742.2967137799988</v>
      </c>
      <c r="Q72">
        <f t="shared" si="5"/>
        <v>8533.9033592399992</v>
      </c>
      <c r="R72">
        <f t="shared" si="5"/>
        <v>8326.5511090999989</v>
      </c>
      <c r="S72">
        <f t="shared" si="5"/>
        <v>8064.7397401299995</v>
      </c>
      <c r="T72">
        <f t="shared" si="5"/>
        <v>7446.2099357499992</v>
      </c>
      <c r="U72">
        <f t="shared" si="5"/>
        <v>6806.0119712200003</v>
      </c>
      <c r="V72">
        <f t="shared" si="5"/>
        <v>6683.9266746199992</v>
      </c>
      <c r="W72">
        <f t="shared" si="5"/>
        <v>6419.12634652</v>
      </c>
      <c r="X72">
        <f t="shared" si="5"/>
        <v>6279.5623466999996</v>
      </c>
      <c r="Y72">
        <f t="shared" si="5"/>
        <v>6087.6055266000003</v>
      </c>
      <c r="Z72">
        <f t="shared" si="5"/>
        <v>5806.4237722500002</v>
      </c>
      <c r="AA72">
        <f t="shared" si="5"/>
        <v>5703.7605302700003</v>
      </c>
      <c r="AB72">
        <f t="shared" si="5"/>
        <v>5424.4213532499998</v>
      </c>
      <c r="AC72">
        <f t="shared" si="5"/>
        <v>5248.4018755799998</v>
      </c>
      <c r="AD72">
        <f t="shared" si="5"/>
        <v>5014.8457976500003</v>
      </c>
      <c r="AE72">
        <f t="shared" si="5"/>
        <v>4680.2346198499999</v>
      </c>
      <c r="AF72">
        <f t="shared" si="5"/>
        <v>4124.0885064799995</v>
      </c>
      <c r="AG72">
        <f t="shared" ref="AG72" si="6">SUM(AG12,AG18,AG20,AG21,AG23,AG26,AG27,AG34,AG39,AG41,AG43,AG49,AG50,AG51,AG56)</f>
        <v>4151.6600987900001</v>
      </c>
    </row>
    <row r="131" spans="12:64"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</row>
    <row r="132" spans="12:64"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</row>
    <row r="133" spans="12:64"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</row>
    <row r="134" spans="12:64"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</row>
    <row r="135" spans="12:64"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</row>
    <row r="136" spans="12:64"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</row>
    <row r="137" spans="12:64"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</row>
    <row r="138" spans="12:64"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</row>
    <row r="139" spans="12:64"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</row>
    <row r="140" spans="12:64"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</row>
    <row r="141" spans="12:64"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</row>
    <row r="142" spans="12:64"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</row>
    <row r="143" spans="12:64"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</row>
    <row r="144" spans="12:64"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</row>
    <row r="145" spans="12:64"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</row>
    <row r="146" spans="12:64"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</row>
    <row r="147" spans="12:64"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</row>
    <row r="148" spans="12:64"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</row>
    <row r="149" spans="12:64"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</row>
    <row r="150" spans="12:64"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</row>
    <row r="151" spans="12:64"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</row>
    <row r="152" spans="12:64"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</row>
    <row r="153" spans="12:64"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</row>
    <row r="154" spans="12:64"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</row>
    <row r="155" spans="12:64"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</row>
    <row r="156" spans="12:64"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</row>
    <row r="157" spans="12:64"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</row>
    <row r="158" spans="12:64"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</row>
    <row r="159" spans="12:64"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</row>
    <row r="160" spans="12:64"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</row>
    <row r="161" spans="12:64"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</row>
    <row r="162" spans="12:64"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</row>
    <row r="163" spans="12:64"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</row>
    <row r="164" spans="12:64"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</row>
    <row r="165" spans="12:64"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</row>
    <row r="166" spans="12:64"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</row>
    <row r="167" spans="12:64"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</row>
    <row r="168" spans="12:64"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</row>
    <row r="169" spans="12:64"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</row>
    <row r="170" spans="12:64"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</row>
    <row r="171" spans="12:64"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</row>
    <row r="172" spans="12:64"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</row>
    <row r="173" spans="12:64"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</row>
    <row r="174" spans="12:64"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</row>
    <row r="175" spans="12:64"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</row>
    <row r="176" spans="12:64"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</row>
    <row r="177" spans="12:64"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</row>
    <row r="178" spans="12:64"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</row>
    <row r="179" spans="12:64"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</row>
    <row r="180" spans="12:64"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</row>
    <row r="181" spans="12:64"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</row>
    <row r="182" spans="12:64"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</row>
    <row r="183" spans="12:64"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</row>
    <row r="184" spans="12:64"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</row>
    <row r="185" spans="12:64"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</row>
    <row r="186" spans="12:64"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</row>
    <row r="187" spans="12:64"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</row>
    <row r="188" spans="12:64"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</row>
    <row r="189" spans="12:64"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</row>
    <row r="190" spans="12:64"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</row>
    <row r="192" spans="12:64">
      <c r="L192" s="21"/>
    </row>
  </sheetData>
  <pageMargins left="0.7" right="0.7" top="0.75" bottom="0.75" header="0.3" footer="0.3"/>
  <pageSetup paperSize="9" orientation="portrait" r:id="rId1"/>
  <ignoredErrors>
    <ignoredError sqref="B67:AG6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K32"/>
  <sheetViews>
    <sheetView zoomScale="50" zoomScaleNormal="50" workbookViewId="0"/>
  </sheetViews>
  <sheetFormatPr baseColWidth="10" defaultColWidth="9.140625" defaultRowHeight="15"/>
  <sheetData>
    <row r="2" spans="1:37">
      <c r="A2" s="1" t="s">
        <v>94</v>
      </c>
    </row>
    <row r="3" spans="1:37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>
      <c r="A4" t="s">
        <v>64</v>
      </c>
      <c r="D4" s="3">
        <f>'NOx-CEIP 2023'!B34</f>
        <v>40.939608829999997</v>
      </c>
      <c r="E4" s="3">
        <f>'NOx-CEIP 2023'!C34</f>
        <v>46.739019800000001</v>
      </c>
      <c r="F4" s="3">
        <f>'NOx-CEIP 2023'!D34</f>
        <v>46.892472490000003</v>
      </c>
      <c r="G4" s="3">
        <f>'NOx-CEIP 2023'!E34</f>
        <v>44.637816190000002</v>
      </c>
      <c r="H4" s="3">
        <f>'NOx-CEIP 2023'!F34</f>
        <v>41.127352649999999</v>
      </c>
      <c r="I4" s="3">
        <f>'NOx-CEIP 2023'!G34</f>
        <v>35.130317830000003</v>
      </c>
      <c r="J4" s="3">
        <f>'NOx-CEIP 2023'!H34</f>
        <v>35.25674308</v>
      </c>
      <c r="K4" s="3">
        <f>'NOx-CEIP 2023'!I34</f>
        <v>35.42884403</v>
      </c>
      <c r="L4" s="3">
        <f>'NOx-CEIP 2023'!J34</f>
        <v>34.750121290000003</v>
      </c>
      <c r="M4" s="3">
        <f>'NOx-CEIP 2023'!K34</f>
        <v>37.827654019999997</v>
      </c>
      <c r="N4" s="3">
        <f>'NOx-CEIP 2023'!L34</f>
        <v>41.487051510000001</v>
      </c>
      <c r="O4" s="3">
        <f>'NOx-CEIP 2023'!M34</f>
        <v>43.504507439999998</v>
      </c>
      <c r="P4" s="3">
        <f>'NOx-CEIP 2023'!N34</f>
        <v>43.871010259999998</v>
      </c>
      <c r="Q4" s="3">
        <f>'NOx-CEIP 2023'!O34</f>
        <v>46.338545500000002</v>
      </c>
      <c r="R4" s="3">
        <f>'NOx-CEIP 2023'!P34</f>
        <v>55.036411450000003</v>
      </c>
      <c r="S4" s="3">
        <f>'NOx-CEIP 2023'!Q34</f>
        <v>56.909486459999997</v>
      </c>
      <c r="T4" s="3">
        <f>'NOx-CEIP 2023'!R34</f>
        <v>51.448204199999999</v>
      </c>
      <c r="U4" s="3">
        <f>'NOx-CEIP 2023'!S34</f>
        <v>46.463095690000003</v>
      </c>
      <c r="V4" s="3">
        <f>'NOx-CEIP 2023'!T34</f>
        <v>43.091631479999997</v>
      </c>
      <c r="W4" s="3">
        <f>'NOx-CEIP 2023'!U34</f>
        <v>38.447922009999999</v>
      </c>
      <c r="X4" s="3">
        <f>'NOx-CEIP 2023'!V34</f>
        <v>39.381793979999998</v>
      </c>
      <c r="Y4" s="3">
        <f>'NOx-CEIP 2023'!W34</f>
        <v>40.30605362</v>
      </c>
      <c r="Z4" s="3">
        <f>'NOx-CEIP 2023'!X34</f>
        <v>37.829004320000003</v>
      </c>
      <c r="AA4" s="3">
        <f>'NOx-CEIP 2023'!Y34</f>
        <v>34.638861589999998</v>
      </c>
      <c r="AB4" s="3">
        <f>'NOx-CEIP 2023'!Z34</f>
        <v>32.720200009999999</v>
      </c>
      <c r="AC4" s="3">
        <f>'NOx-CEIP 2023'!AA34</f>
        <v>29.274362830000001</v>
      </c>
      <c r="AD4" s="3">
        <f>'NOx-CEIP 2023'!AB34</f>
        <v>26.48004315</v>
      </c>
      <c r="AE4" s="3">
        <f>'NOx-CEIP 2023'!AC34</f>
        <v>23.365567219999999</v>
      </c>
      <c r="AF4" s="3">
        <f>'NOx-CEIP 2023'!AD34</f>
        <v>21.329150370000001</v>
      </c>
      <c r="AG4" s="3">
        <f>'NOx-CEIP 2023'!AE34</f>
        <v>19.269477470000002</v>
      </c>
      <c r="AH4" s="3">
        <f>'NOx-CEIP 2023'!AF34</f>
        <v>15.19880485</v>
      </c>
      <c r="AI4" s="3">
        <f>'NOx-CEIP 2023'!AG34</f>
        <v>14.340997099999999</v>
      </c>
      <c r="AJ4" s="3">
        <f>'NOx-CEIP 2023'!AH34</f>
        <v>0</v>
      </c>
      <c r="AK4" s="3">
        <f>'NOx-CEIP 2023'!AI34</f>
        <v>0</v>
      </c>
    </row>
    <row r="5" spans="1:37">
      <c r="A5" t="s">
        <v>63</v>
      </c>
      <c r="D5" s="3">
        <f>'NH3-CEIP 2023'!B34</f>
        <v>6.0370660860000003</v>
      </c>
      <c r="E5" s="3">
        <f>'NH3-CEIP 2023'!C34</f>
        <v>6.1238407769999998</v>
      </c>
      <c r="F5" s="3">
        <f>'NH3-CEIP 2023'!D34</f>
        <v>6.0261012239999996</v>
      </c>
      <c r="G5" s="3">
        <f>'NH3-CEIP 2023'!E34</f>
        <v>6.1525314</v>
      </c>
      <c r="H5" s="3">
        <f>'NH3-CEIP 2023'!F34</f>
        <v>6.1885460989999999</v>
      </c>
      <c r="I5" s="3">
        <f>'NH3-CEIP 2023'!G34</f>
        <v>6.3919606260000004</v>
      </c>
      <c r="J5" s="3">
        <f>'NH3-CEIP 2023'!H34</f>
        <v>6.5282235990000004</v>
      </c>
      <c r="K5" s="3">
        <f>'NH3-CEIP 2023'!I34</f>
        <v>6.5246300100000001</v>
      </c>
      <c r="L5" s="3">
        <f>'NH3-CEIP 2023'!J34</f>
        <v>6.5578740169999996</v>
      </c>
      <c r="M5" s="3">
        <f>'NH3-CEIP 2023'!K34</f>
        <v>6.6644540010000002</v>
      </c>
      <c r="N5" s="3">
        <f>'NH3-CEIP 2023'!L34</f>
        <v>6.6273407019999997</v>
      </c>
      <c r="O5" s="3">
        <f>'NH3-CEIP 2023'!M34</f>
        <v>6.5302372389999999</v>
      </c>
      <c r="P5" s="3">
        <f>'NH3-CEIP 2023'!N34</f>
        <v>6.306920066</v>
      </c>
      <c r="Q5" s="3">
        <f>'NH3-CEIP 2023'!O34</f>
        <v>6.1404363440000003</v>
      </c>
      <c r="R5" s="3">
        <f>'NH3-CEIP 2023'!P34</f>
        <v>6.1939527300000004</v>
      </c>
      <c r="S5" s="3">
        <f>'NH3-CEIP 2023'!Q34</f>
        <v>6.1545455249999996</v>
      </c>
      <c r="T5" s="3">
        <f>'NH3-CEIP 2023'!R34</f>
        <v>6.026275161</v>
      </c>
      <c r="U5" s="3">
        <f>'NH3-CEIP 2023'!S34</f>
        <v>6.1056427009999998</v>
      </c>
      <c r="V5" s="3">
        <f>'NH3-CEIP 2023'!T34</f>
        <v>6.2418243860000002</v>
      </c>
      <c r="W5" s="3">
        <f>'NH3-CEIP 2023'!U34</f>
        <v>6.157474659</v>
      </c>
      <c r="X5" s="3">
        <f>'NH3-CEIP 2023'!V34</f>
        <v>6.2444527809999997</v>
      </c>
      <c r="Y5" s="3">
        <f>'NH3-CEIP 2023'!W34</f>
        <v>6.1323970809999997</v>
      </c>
      <c r="Z5" s="3">
        <f>'NH3-CEIP 2023'!X34</f>
        <v>5.9319483169999998</v>
      </c>
      <c r="AA5" s="3">
        <f>'NH3-CEIP 2023'!Y34</f>
        <v>5.9474092570000003</v>
      </c>
      <c r="AB5" s="3">
        <f>'NH3-CEIP 2023'!Z34</f>
        <v>6.1107339270000001</v>
      </c>
      <c r="AC5" s="3">
        <f>'NH3-CEIP 2023'!AA34</f>
        <v>6.1142494059999999</v>
      </c>
      <c r="AD5" s="3">
        <f>'NH3-CEIP 2023'!AB34</f>
        <v>6.2506769870000003</v>
      </c>
      <c r="AE5" s="3">
        <f>'NH3-CEIP 2023'!AC34</f>
        <v>6.4103783520000004</v>
      </c>
      <c r="AF5" s="3">
        <f>'NH3-CEIP 2023'!AD34</f>
        <v>6.491540198</v>
      </c>
      <c r="AG5" s="3">
        <f>'NH3-CEIP 2023'!AE34</f>
        <v>6.458329795</v>
      </c>
      <c r="AH5" s="3">
        <f>'NH3-CEIP 2023'!AF34</f>
        <v>6.5180354830000002</v>
      </c>
      <c r="AI5" s="3">
        <f>'NH3-CEIP 2023'!AG34</f>
        <v>6.5082802790000001</v>
      </c>
      <c r="AJ5" s="3">
        <f>'NH3-CEIP 2023'!AH34</f>
        <v>0</v>
      </c>
      <c r="AK5" s="3">
        <f>'NH3-CEIP 2023'!AI34</f>
        <v>0</v>
      </c>
    </row>
    <row r="7" spans="1:37">
      <c r="A7" t="s">
        <v>65</v>
      </c>
      <c r="D7">
        <f t="shared" ref="D7:AE7" si="0">D4*14/46</f>
        <v>12.459880948260869</v>
      </c>
      <c r="E7">
        <f t="shared" si="0"/>
        <v>14.224919069565217</v>
      </c>
      <c r="F7">
        <f t="shared" si="0"/>
        <v>14.271622062173915</v>
      </c>
      <c r="G7">
        <f t="shared" si="0"/>
        <v>13.585422318695652</v>
      </c>
      <c r="H7">
        <f t="shared" si="0"/>
        <v>12.517020371739131</v>
      </c>
      <c r="I7">
        <f t="shared" si="0"/>
        <v>10.69183586130435</v>
      </c>
      <c r="J7">
        <f t="shared" si="0"/>
        <v>10.730313111304348</v>
      </c>
      <c r="K7">
        <f t="shared" si="0"/>
        <v>10.782691661304348</v>
      </c>
      <c r="L7">
        <f t="shared" si="0"/>
        <v>10.576123870869566</v>
      </c>
      <c r="M7">
        <f t="shared" si="0"/>
        <v>11.51276426695652</v>
      </c>
      <c r="N7">
        <f t="shared" si="0"/>
        <v>12.626493937826087</v>
      </c>
      <c r="O7">
        <f t="shared" si="0"/>
        <v>13.240502264347825</v>
      </c>
      <c r="P7">
        <f t="shared" si="0"/>
        <v>13.352046600869565</v>
      </c>
      <c r="Q7">
        <f t="shared" si="0"/>
        <v>14.103035586956523</v>
      </c>
      <c r="R7">
        <f t="shared" si="0"/>
        <v>16.750212180434783</v>
      </c>
      <c r="S7">
        <f t="shared" si="0"/>
        <v>17.320278487826087</v>
      </c>
      <c r="T7">
        <f t="shared" si="0"/>
        <v>15.658149104347824</v>
      </c>
      <c r="U7">
        <f t="shared" si="0"/>
        <v>14.140942166521741</v>
      </c>
      <c r="V7">
        <f t="shared" si="0"/>
        <v>13.114844363478261</v>
      </c>
      <c r="W7">
        <f t="shared" si="0"/>
        <v>11.701541481304346</v>
      </c>
      <c r="X7">
        <f t="shared" si="0"/>
        <v>11.985763385217391</v>
      </c>
      <c r="Y7">
        <f t="shared" si="0"/>
        <v>12.267059797391305</v>
      </c>
      <c r="Z7">
        <f t="shared" si="0"/>
        <v>11.513175227826087</v>
      </c>
      <c r="AA7">
        <f t="shared" si="0"/>
        <v>10.542262223043478</v>
      </c>
      <c r="AB7">
        <f t="shared" si="0"/>
        <v>9.9583217421739132</v>
      </c>
      <c r="AC7">
        <f t="shared" si="0"/>
        <v>8.9095886873913042</v>
      </c>
      <c r="AD7">
        <f t="shared" si="0"/>
        <v>8.0591435673913043</v>
      </c>
      <c r="AE7">
        <f t="shared" si="0"/>
        <v>7.1112595886956518</v>
      </c>
      <c r="AF7">
        <f t="shared" ref="AF7:AG7" si="1">AF4*14/46</f>
        <v>6.491480547391304</v>
      </c>
      <c r="AG7">
        <f t="shared" si="1"/>
        <v>5.8646235778260873</v>
      </c>
      <c r="AH7">
        <f t="shared" ref="AH7:AK7" si="2">AH4*14/46</f>
        <v>4.6257232152173913</v>
      </c>
      <c r="AI7">
        <f t="shared" si="2"/>
        <v>4.364651291304348</v>
      </c>
      <c r="AJ7">
        <f t="shared" si="2"/>
        <v>0</v>
      </c>
      <c r="AK7">
        <f t="shared" si="2"/>
        <v>0</v>
      </c>
    </row>
    <row r="8" spans="1:37">
      <c r="A8" t="s">
        <v>66</v>
      </c>
      <c r="D8">
        <f t="shared" ref="D8:H8" si="3">D5*14/17</f>
        <v>4.9717014825882355</v>
      </c>
      <c r="E8">
        <f t="shared" si="3"/>
        <v>5.0431629928235298</v>
      </c>
      <c r="F8">
        <f t="shared" si="3"/>
        <v>4.9626715962352934</v>
      </c>
      <c r="G8">
        <f t="shared" si="3"/>
        <v>5.0667905647058822</v>
      </c>
      <c r="H8">
        <f t="shared" si="3"/>
        <v>5.0964497285882349</v>
      </c>
      <c r="I8">
        <f>I5*14/17</f>
        <v>5.2639675743529413</v>
      </c>
      <c r="J8">
        <f t="shared" ref="J8:AE8" si="4">J5*14/17</f>
        <v>5.3761841403529411</v>
      </c>
      <c r="K8">
        <f t="shared" si="4"/>
        <v>5.3732247141176472</v>
      </c>
      <c r="L8">
        <f t="shared" si="4"/>
        <v>5.4006021316470578</v>
      </c>
      <c r="M8">
        <f t="shared" si="4"/>
        <v>5.4883738831764708</v>
      </c>
      <c r="N8">
        <f t="shared" si="4"/>
        <v>5.4578099898823531</v>
      </c>
      <c r="O8">
        <f t="shared" si="4"/>
        <v>5.3778424321176468</v>
      </c>
      <c r="P8">
        <f t="shared" si="4"/>
        <v>5.1939341719999996</v>
      </c>
      <c r="Q8">
        <f t="shared" si="4"/>
        <v>5.0568299303529409</v>
      </c>
      <c r="R8">
        <f t="shared" si="4"/>
        <v>5.1009022482352941</v>
      </c>
      <c r="S8">
        <f t="shared" si="4"/>
        <v>5.068449255882352</v>
      </c>
      <c r="T8">
        <f t="shared" si="4"/>
        <v>4.9628148384705879</v>
      </c>
      <c r="U8">
        <f t="shared" si="4"/>
        <v>5.0281763420000001</v>
      </c>
      <c r="V8">
        <f t="shared" si="4"/>
        <v>5.1403259649411766</v>
      </c>
      <c r="W8">
        <f t="shared" si="4"/>
        <v>5.0708614838823527</v>
      </c>
      <c r="X8">
        <f t="shared" si="4"/>
        <v>5.1424905255294115</v>
      </c>
      <c r="Y8">
        <f t="shared" si="4"/>
        <v>5.050209360823529</v>
      </c>
      <c r="Z8">
        <f t="shared" si="4"/>
        <v>4.8851339081176466</v>
      </c>
      <c r="AA8">
        <f t="shared" si="4"/>
        <v>4.8978664469411761</v>
      </c>
      <c r="AB8">
        <f t="shared" si="4"/>
        <v>5.0323691163529416</v>
      </c>
      <c r="AC8">
        <f t="shared" si="4"/>
        <v>5.0352642167058823</v>
      </c>
      <c r="AD8">
        <f t="shared" si="4"/>
        <v>5.1476163422352945</v>
      </c>
      <c r="AE8">
        <f t="shared" si="4"/>
        <v>5.2791351134117646</v>
      </c>
      <c r="AF8">
        <f t="shared" ref="AF8:AG8" si="5">AF5*14/17</f>
        <v>5.3459742807058817</v>
      </c>
      <c r="AG8">
        <f t="shared" si="5"/>
        <v>5.3186245370588239</v>
      </c>
      <c r="AH8">
        <f t="shared" ref="AH8:AK8" si="6">AH5*14/17</f>
        <v>5.3677939271764714</v>
      </c>
      <c r="AI8">
        <f t="shared" si="6"/>
        <v>5.3597602297647065</v>
      </c>
      <c r="AJ8">
        <f t="shared" si="6"/>
        <v>0</v>
      </c>
      <c r="AK8">
        <f t="shared" si="6"/>
        <v>0</v>
      </c>
    </row>
    <row r="9" spans="1:37">
      <c r="A9" t="s">
        <v>67</v>
      </c>
      <c r="D9">
        <f t="shared" ref="D9:H9" si="7">D7+D8</f>
        <v>17.431582430849105</v>
      </c>
      <c r="E9">
        <f t="shared" si="7"/>
        <v>19.268082062388746</v>
      </c>
      <c r="F9">
        <f t="shared" si="7"/>
        <v>19.234293658409207</v>
      </c>
      <c r="G9">
        <f t="shared" si="7"/>
        <v>18.652212883401535</v>
      </c>
      <c r="H9">
        <f t="shared" si="7"/>
        <v>17.613470100327365</v>
      </c>
      <c r="I9">
        <f>I7+I8</f>
        <v>15.955803435657291</v>
      </c>
      <c r="J9">
        <f t="shared" ref="J9:AD9" si="8">J7+J8</f>
        <v>16.106497251657288</v>
      </c>
      <c r="K9">
        <f t="shared" si="8"/>
        <v>16.155916375421995</v>
      </c>
      <c r="L9">
        <f t="shared" si="8"/>
        <v>15.976726002516624</v>
      </c>
      <c r="M9">
        <f t="shared" si="8"/>
        <v>17.001138150132991</v>
      </c>
      <c r="N9">
        <f t="shared" si="8"/>
        <v>18.08430392770844</v>
      </c>
      <c r="O9">
        <f t="shared" si="8"/>
        <v>18.618344696465471</v>
      </c>
      <c r="P9">
        <f t="shared" si="8"/>
        <v>18.545980772869566</v>
      </c>
      <c r="Q9">
        <f t="shared" si="8"/>
        <v>19.159865517309463</v>
      </c>
      <c r="R9">
        <f t="shared" si="8"/>
        <v>21.851114428670076</v>
      </c>
      <c r="S9">
        <f t="shared" si="8"/>
        <v>22.38872774370844</v>
      </c>
      <c r="T9">
        <f t="shared" si="8"/>
        <v>20.620963942818413</v>
      </c>
      <c r="U9">
        <f t="shared" si="8"/>
        <v>19.169118508521741</v>
      </c>
      <c r="V9">
        <f t="shared" si="8"/>
        <v>18.255170328419439</v>
      </c>
      <c r="W9">
        <f t="shared" si="8"/>
        <v>16.7724029651867</v>
      </c>
      <c r="X9">
        <f t="shared" si="8"/>
        <v>17.128253910746803</v>
      </c>
      <c r="Y9">
        <f t="shared" si="8"/>
        <v>17.317269158214835</v>
      </c>
      <c r="Z9">
        <f t="shared" si="8"/>
        <v>16.398309135943734</v>
      </c>
      <c r="AA9">
        <f t="shared" si="8"/>
        <v>15.440128669984654</v>
      </c>
      <c r="AB9">
        <f t="shared" si="8"/>
        <v>14.990690858526854</v>
      </c>
      <c r="AC9">
        <f t="shared" si="8"/>
        <v>13.944852904097186</v>
      </c>
      <c r="AD9">
        <f t="shared" si="8"/>
        <v>13.206759909626598</v>
      </c>
      <c r="AE9">
        <f>AE7+AE8</f>
        <v>12.390394702107416</v>
      </c>
      <c r="AF9">
        <f>AF7+AF8</f>
        <v>11.837454828097187</v>
      </c>
      <c r="AG9">
        <f>AG7+AG8</f>
        <v>11.183248114884911</v>
      </c>
      <c r="AH9">
        <f t="shared" ref="AH9:AK9" si="9">AH7+AH8</f>
        <v>9.9935171423938627</v>
      </c>
      <c r="AI9">
        <f t="shared" si="9"/>
        <v>9.7244115210690545</v>
      </c>
      <c r="AJ9">
        <f t="shared" si="9"/>
        <v>0</v>
      </c>
      <c r="AK9">
        <f t="shared" si="9"/>
        <v>0</v>
      </c>
    </row>
    <row r="28" spans="1:37">
      <c r="A28" t="s">
        <v>95</v>
      </c>
    </row>
    <row r="29" spans="1:37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>
      <c r="A30" t="s">
        <v>68</v>
      </c>
      <c r="D30">
        <f t="shared" ref="D30:AK30" si="10">100*D4/AVERAGE($K4:$Q4)</f>
        <v>101.18977250790937</v>
      </c>
      <c r="E30">
        <f t="shared" si="10"/>
        <v>115.52408330142495</v>
      </c>
      <c r="F30">
        <f t="shared" si="10"/>
        <v>115.90336984654816</v>
      </c>
      <c r="G30">
        <f t="shared" si="10"/>
        <v>110.3305721427914</v>
      </c>
      <c r="H30">
        <f t="shared" si="10"/>
        <v>101.65381588737725</v>
      </c>
      <c r="I30">
        <f t="shared" si="10"/>
        <v>86.831041403192927</v>
      </c>
      <c r="J30">
        <f t="shared" si="10"/>
        <v>87.143524659686108</v>
      </c>
      <c r="K30">
        <f t="shared" si="10"/>
        <v>87.568903809037764</v>
      </c>
      <c r="L30">
        <f t="shared" si="10"/>
        <v>85.891315731884063</v>
      </c>
      <c r="M30">
        <f t="shared" si="10"/>
        <v>93.498003869220241</v>
      </c>
      <c r="N30">
        <f t="shared" si="10"/>
        <v>102.54287777279718</v>
      </c>
      <c r="O30">
        <f t="shared" si="10"/>
        <v>107.52939113810899</v>
      </c>
      <c r="P30">
        <f t="shared" si="10"/>
        <v>108.43527026199871</v>
      </c>
      <c r="Q30">
        <f t="shared" si="10"/>
        <v>114.53423741695306</v>
      </c>
      <c r="R30">
        <f t="shared" si="10"/>
        <v>136.03261275413607</v>
      </c>
      <c r="S30">
        <f t="shared" si="10"/>
        <v>140.66226212228685</v>
      </c>
      <c r="T30">
        <f t="shared" si="10"/>
        <v>127.1636986214572</v>
      </c>
      <c r="U30">
        <f t="shared" si="10"/>
        <v>114.84208611781024</v>
      </c>
      <c r="V30">
        <f t="shared" si="10"/>
        <v>106.50889227013325</v>
      </c>
      <c r="W30">
        <f t="shared" si="10"/>
        <v>95.03111028122008</v>
      </c>
      <c r="X30">
        <f t="shared" si="10"/>
        <v>97.339346605319164</v>
      </c>
      <c r="Y30">
        <f t="shared" si="10"/>
        <v>99.623824288000591</v>
      </c>
      <c r="Z30">
        <f t="shared" si="10"/>
        <v>93.501341384006608</v>
      </c>
      <c r="AA30">
        <f t="shared" si="10"/>
        <v>85.616316921342204</v>
      </c>
      <c r="AB30">
        <f t="shared" si="10"/>
        <v>80.873991961520019</v>
      </c>
      <c r="AC30">
        <f t="shared" si="10"/>
        <v>72.356971640407792</v>
      </c>
      <c r="AD30">
        <f t="shared" si="10"/>
        <v>65.450296642419687</v>
      </c>
      <c r="AE30">
        <f t="shared" si="10"/>
        <v>57.752296591986379</v>
      </c>
      <c r="AF30">
        <f t="shared" si="10"/>
        <v>52.718917825754211</v>
      </c>
      <c r="AG30">
        <f t="shared" si="10"/>
        <v>47.628057454880803</v>
      </c>
      <c r="AH30">
        <f t="shared" si="10"/>
        <v>37.566641429084939</v>
      </c>
      <c r="AI30">
        <f t="shared" si="10"/>
        <v>35.446411813837258</v>
      </c>
      <c r="AJ30">
        <f t="shared" si="10"/>
        <v>0</v>
      </c>
      <c r="AK30">
        <f t="shared" si="10"/>
        <v>0</v>
      </c>
    </row>
    <row r="31" spans="1:37">
      <c r="A31" t="s">
        <v>69</v>
      </c>
      <c r="D31">
        <f t="shared" ref="D31:AK31" si="11">100*D5/AVERAGE($K5:$Q5)</f>
        <v>93.181255257979188</v>
      </c>
      <c r="E31">
        <f t="shared" si="11"/>
        <v>94.520610255393294</v>
      </c>
      <c r="F31">
        <f t="shared" si="11"/>
        <v>93.012014174589368</v>
      </c>
      <c r="G31">
        <f t="shared" si="11"/>
        <v>94.963445935372533</v>
      </c>
      <c r="H31">
        <f t="shared" si="11"/>
        <v>95.519327685340556</v>
      </c>
      <c r="I31">
        <f t="shared" si="11"/>
        <v>98.659001939946364</v>
      </c>
      <c r="J31">
        <f t="shared" si="11"/>
        <v>100.76220152206938</v>
      </c>
      <c r="K31">
        <f t="shared" si="11"/>
        <v>100.70673498764168</v>
      </c>
      <c r="L31">
        <f t="shared" si="11"/>
        <v>101.2198515011827</v>
      </c>
      <c r="M31">
        <f t="shared" si="11"/>
        <v>102.86489837544603</v>
      </c>
      <c r="N31">
        <f t="shared" si="11"/>
        <v>102.29205989093707</v>
      </c>
      <c r="O31">
        <f t="shared" si="11"/>
        <v>100.79328176869326</v>
      </c>
      <c r="P31">
        <f t="shared" si="11"/>
        <v>97.346413007547937</v>
      </c>
      <c r="Q31">
        <f t="shared" si="11"/>
        <v>94.776760468551288</v>
      </c>
      <c r="R31">
        <f t="shared" si="11"/>
        <v>95.602778264830661</v>
      </c>
      <c r="S31">
        <f t="shared" si="11"/>
        <v>94.99453366790236</v>
      </c>
      <c r="T31">
        <f t="shared" si="11"/>
        <v>93.014698867412832</v>
      </c>
      <c r="U31">
        <f t="shared" si="11"/>
        <v>94.239725544044418</v>
      </c>
      <c r="V31">
        <f t="shared" si="11"/>
        <v>96.341670457464204</v>
      </c>
      <c r="W31">
        <f t="shared" si="11"/>
        <v>95.03974443403456</v>
      </c>
      <c r="X31">
        <f t="shared" si="11"/>
        <v>96.382239359961673</v>
      </c>
      <c r="Y31">
        <f t="shared" si="11"/>
        <v>94.652675589072118</v>
      </c>
      <c r="Z31">
        <f t="shared" si="11"/>
        <v>91.558777463996947</v>
      </c>
      <c r="AA31">
        <f t="shared" si="11"/>
        <v>91.797414870999873</v>
      </c>
      <c r="AB31">
        <f t="shared" si="11"/>
        <v>94.318307892278483</v>
      </c>
      <c r="AC31">
        <f t="shared" si="11"/>
        <v>94.372568809980336</v>
      </c>
      <c r="AD31">
        <f t="shared" si="11"/>
        <v>96.478309093140396</v>
      </c>
      <c r="AE31">
        <f t="shared" si="11"/>
        <v>98.943276917763384</v>
      </c>
      <c r="AF31">
        <f t="shared" si="11"/>
        <v>100.19599845196572</v>
      </c>
      <c r="AG31">
        <f t="shared" si="11"/>
        <v>99.683400611378929</v>
      </c>
      <c r="AH31">
        <f t="shared" si="11"/>
        <v>100.6049494025679</v>
      </c>
      <c r="AI31">
        <f t="shared" si="11"/>
        <v>100.45437921813252</v>
      </c>
      <c r="AJ31">
        <f t="shared" si="11"/>
        <v>0</v>
      </c>
      <c r="AK31">
        <f t="shared" si="11"/>
        <v>0</v>
      </c>
    </row>
    <row r="32" spans="1:37">
      <c r="A32" t="s">
        <v>57</v>
      </c>
      <c r="D32">
        <f t="shared" ref="D32:AK32" si="12">100*D9/AVERAGE($K9:$Q9)</f>
        <v>98.768681877492398</v>
      </c>
      <c r="E32">
        <f t="shared" si="12"/>
        <v>109.17442952520238</v>
      </c>
      <c r="F32">
        <f t="shared" si="12"/>
        <v>108.98298183896725</v>
      </c>
      <c r="G32">
        <f t="shared" si="12"/>
        <v>105.68486756151684</v>
      </c>
      <c r="H32">
        <f t="shared" si="12"/>
        <v>99.799271351248038</v>
      </c>
      <c r="I32">
        <f t="shared" si="12"/>
        <v>90.406804998223592</v>
      </c>
      <c r="J32">
        <f t="shared" si="12"/>
        <v>91.260647707710973</v>
      </c>
      <c r="K32">
        <f t="shared" si="12"/>
        <v>91.54066025006874</v>
      </c>
      <c r="L32">
        <f t="shared" si="12"/>
        <v>90.525353865395445</v>
      </c>
      <c r="M32">
        <f t="shared" si="12"/>
        <v>96.329751596969103</v>
      </c>
      <c r="N32">
        <f t="shared" si="12"/>
        <v>102.4670518983236</v>
      </c>
      <c r="O32">
        <f t="shared" si="12"/>
        <v>105.49296781893605</v>
      </c>
      <c r="P32">
        <f t="shared" si="12"/>
        <v>105.08294828241927</v>
      </c>
      <c r="Q32">
        <f t="shared" si="12"/>
        <v>108.56126628788772</v>
      </c>
      <c r="R32">
        <f t="shared" si="12"/>
        <v>123.81008885656694</v>
      </c>
      <c r="S32">
        <f t="shared" si="12"/>
        <v>126.85624709818229</v>
      </c>
      <c r="T32">
        <f t="shared" si="12"/>
        <v>116.83996193432587</v>
      </c>
      <c r="U32">
        <f t="shared" si="12"/>
        <v>108.61369444517557</v>
      </c>
      <c r="V32">
        <f t="shared" si="12"/>
        <v>103.43519401865748</v>
      </c>
      <c r="W32">
        <f t="shared" si="12"/>
        <v>95.033720510533243</v>
      </c>
      <c r="X32">
        <f t="shared" si="12"/>
        <v>97.049999237794978</v>
      </c>
      <c r="Y32">
        <f t="shared" si="12"/>
        <v>98.120974114644198</v>
      </c>
      <c r="Z32">
        <f t="shared" si="12"/>
        <v>92.914076206328119</v>
      </c>
      <c r="AA32">
        <f t="shared" si="12"/>
        <v>87.484952258518518</v>
      </c>
      <c r="AB32">
        <f t="shared" si="12"/>
        <v>84.938403177292656</v>
      </c>
      <c r="AC32">
        <f t="shared" si="12"/>
        <v>79.012605182403448</v>
      </c>
      <c r="AD32">
        <f t="shared" si="12"/>
        <v>74.830513713882652</v>
      </c>
      <c r="AE32">
        <f t="shared" si="12"/>
        <v>70.204925888039611</v>
      </c>
      <c r="AF32">
        <f t="shared" si="12"/>
        <v>67.071926188778392</v>
      </c>
      <c r="AG32">
        <f t="shared" si="12"/>
        <v>63.365140818275712</v>
      </c>
      <c r="AH32">
        <f t="shared" si="12"/>
        <v>56.624033956180917</v>
      </c>
      <c r="AI32">
        <f t="shared" si="12"/>
        <v>55.099260883540239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K32"/>
  <sheetViews>
    <sheetView zoomScale="50" zoomScaleNormal="50" workbookViewId="0"/>
  </sheetViews>
  <sheetFormatPr baseColWidth="10" defaultColWidth="9.140625" defaultRowHeight="15"/>
  <sheetData>
    <row r="2" spans="1:37">
      <c r="A2" s="1" t="s">
        <v>89</v>
      </c>
    </row>
    <row r="3" spans="1:37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>
      <c r="A4" t="s">
        <v>64</v>
      </c>
      <c r="D4" s="3">
        <f>'NOx-CEIP 2023'!B39</f>
        <v>679.52459569999996</v>
      </c>
      <c r="E4" s="3">
        <f>'NOx-CEIP 2023'!C39</f>
        <v>668.52841049999995</v>
      </c>
      <c r="F4" s="3">
        <f>'NOx-CEIP 2023'!D39</f>
        <v>654.72638900000004</v>
      </c>
      <c r="G4" s="3">
        <f>'NOx-CEIP 2023'!E39</f>
        <v>636.98848710000004</v>
      </c>
      <c r="H4" s="3">
        <f>'NOx-CEIP 2023'!F39</f>
        <v>596.09771820000003</v>
      </c>
      <c r="I4" s="3">
        <f>'NOx-CEIP 2023'!G39</f>
        <v>581.2913168</v>
      </c>
      <c r="J4" s="3">
        <f>'NOx-CEIP 2023'!H39</f>
        <v>569.86858789999997</v>
      </c>
      <c r="K4" s="3">
        <f>'NOx-CEIP 2023'!I39</f>
        <v>541.62641110000004</v>
      </c>
      <c r="L4" s="3">
        <f>'NOx-CEIP 2023'!J39</f>
        <v>521.89535330000001</v>
      </c>
      <c r="M4" s="3">
        <f>'NOx-CEIP 2023'!K39</f>
        <v>514.78946980000001</v>
      </c>
      <c r="N4" s="3">
        <f>'NOx-CEIP 2023'!L39</f>
        <v>495.5914525</v>
      </c>
      <c r="O4" s="3">
        <f>'NOx-CEIP 2023'!M39</f>
        <v>482.47642080000003</v>
      </c>
      <c r="P4" s="3">
        <f>'NOx-CEIP 2023'!N39</f>
        <v>465.56331469999998</v>
      </c>
      <c r="Q4" s="3">
        <f>'NOx-CEIP 2023'!O39</f>
        <v>461.47531359999999</v>
      </c>
      <c r="R4" s="3">
        <f>'NOx-CEIP 2023'!P39</f>
        <v>449.76730479999998</v>
      </c>
      <c r="S4" s="3">
        <f>'NOx-CEIP 2023'!Q39</f>
        <v>440.12984879999999</v>
      </c>
      <c r="T4" s="3">
        <f>'NOx-CEIP 2023'!R39</f>
        <v>433.02248780000002</v>
      </c>
      <c r="U4" s="3">
        <f>'NOx-CEIP 2023'!S39</f>
        <v>417.04988059999999</v>
      </c>
      <c r="V4" s="3">
        <f>'NOx-CEIP 2023'!T39</f>
        <v>405.94637360000002</v>
      </c>
      <c r="W4" s="3">
        <f>'NOx-CEIP 2023'!U39</f>
        <v>366.9131673</v>
      </c>
      <c r="X4" s="3">
        <f>'NOx-CEIP 2023'!V39</f>
        <v>359.97408350000001</v>
      </c>
      <c r="Y4" s="3">
        <f>'NOx-CEIP 2023'!W39</f>
        <v>346.93541770000002</v>
      </c>
      <c r="Z4" s="3">
        <f>'NOx-CEIP 2023'!X39</f>
        <v>326.78044679999999</v>
      </c>
      <c r="AA4" s="3">
        <f>'NOx-CEIP 2023'!Y39</f>
        <v>311.44797790000001</v>
      </c>
      <c r="AB4" s="3">
        <f>'NOx-CEIP 2023'!Z39</f>
        <v>284.8663689</v>
      </c>
      <c r="AC4" s="3">
        <f>'NOx-CEIP 2023'!AA39</f>
        <v>282.3286306</v>
      </c>
      <c r="AD4" s="3">
        <f>'NOx-CEIP 2023'!AB39</f>
        <v>267.16912409999998</v>
      </c>
      <c r="AE4" s="3">
        <f>'NOx-CEIP 2023'!AC39</f>
        <v>258.1965702</v>
      </c>
      <c r="AF4" s="3">
        <f>'NOx-CEIP 2023'!AD39</f>
        <v>252.9374698</v>
      </c>
      <c r="AG4" s="3">
        <f>'NOx-CEIP 2023'!AE39</f>
        <v>238.47882870000001</v>
      </c>
      <c r="AH4" s="3">
        <f>'NOx-CEIP 2023'!AF39</f>
        <v>215.6300779</v>
      </c>
      <c r="AI4" s="3">
        <f>'NOx-CEIP 2023'!AG39</f>
        <v>210.68605669999999</v>
      </c>
      <c r="AJ4" s="3">
        <f>'NOx-CEIP 2023'!AH39</f>
        <v>0</v>
      </c>
      <c r="AK4" s="3">
        <f>'NOx-CEIP 2023'!AI39</f>
        <v>0</v>
      </c>
    </row>
    <row r="5" spans="1:37">
      <c r="A5" t="s">
        <v>63</v>
      </c>
      <c r="D5" s="3">
        <f>'NH3-CEIP 2023'!B39</f>
        <v>344.48893320000002</v>
      </c>
      <c r="E5" s="3">
        <f>'NH3-CEIP 2023'!C39</f>
        <v>358.19943740000002</v>
      </c>
      <c r="F5" s="3">
        <f>'NH3-CEIP 2023'!D39</f>
        <v>295.31094530000001</v>
      </c>
      <c r="G5" s="3">
        <f>'NH3-CEIP 2023'!E39</f>
        <v>294.33046769999999</v>
      </c>
      <c r="H5" s="3">
        <f>'NH3-CEIP 2023'!F39</f>
        <v>254.41440739999999</v>
      </c>
      <c r="I5" s="3">
        <f>'NH3-CEIP 2023'!G39</f>
        <v>218.35366310000001</v>
      </c>
      <c r="J5" s="3">
        <f>'NH3-CEIP 2023'!H39</f>
        <v>222.11338499999999</v>
      </c>
      <c r="K5" s="3">
        <f>'NH3-CEIP 2023'!I39</f>
        <v>212.47851729999999</v>
      </c>
      <c r="L5" s="3">
        <f>'NH3-CEIP 2023'!J39</f>
        <v>197.01269819999999</v>
      </c>
      <c r="M5" s="3">
        <f>'NH3-CEIP 2023'!K39</f>
        <v>195.45908159999999</v>
      </c>
      <c r="N5" s="3">
        <f>'NH3-CEIP 2023'!L39</f>
        <v>173.43374919999999</v>
      </c>
      <c r="O5" s="3">
        <f>'NH3-CEIP 2023'!M39</f>
        <v>167.26491490000001</v>
      </c>
      <c r="P5" s="3">
        <f>'NH3-CEIP 2023'!N39</f>
        <v>159.9716028</v>
      </c>
      <c r="Q5" s="3">
        <f>'NH3-CEIP 2023'!O39</f>
        <v>156.9130753</v>
      </c>
      <c r="R5" s="3">
        <f>'NH3-CEIP 2023'!P39</f>
        <v>156.50804199999999</v>
      </c>
      <c r="S5" s="3">
        <f>'NH3-CEIP 2023'!Q39</f>
        <v>154.1076271</v>
      </c>
      <c r="T5" s="3">
        <f>'NH3-CEIP 2023'!R39</f>
        <v>157.09165859999999</v>
      </c>
      <c r="U5" s="3">
        <f>'NH3-CEIP 2023'!S39</f>
        <v>153.34860130000001</v>
      </c>
      <c r="V5" s="3">
        <f>'NH3-CEIP 2023'!T39</f>
        <v>140.66643070000001</v>
      </c>
      <c r="W5" s="3">
        <f>'NH3-CEIP 2023'!U39</f>
        <v>136.52799870000001</v>
      </c>
      <c r="X5" s="3">
        <f>'NH3-CEIP 2023'!V39</f>
        <v>134.081287</v>
      </c>
      <c r="Y5" s="3">
        <f>'NH3-CEIP 2023'!W39</f>
        <v>132.14761530000001</v>
      </c>
      <c r="Z5" s="3">
        <f>'NH3-CEIP 2023'!X39</f>
        <v>126.3715751</v>
      </c>
      <c r="AA5" s="3">
        <f>'NH3-CEIP 2023'!Y39</f>
        <v>123.7510736</v>
      </c>
      <c r="AB5" s="3">
        <f>'NH3-CEIP 2023'!Z39</f>
        <v>127.2734578</v>
      </c>
      <c r="AC5" s="3">
        <f>'NH3-CEIP 2023'!AA39</f>
        <v>128.73915</v>
      </c>
      <c r="AD5" s="3">
        <f>'NH3-CEIP 2023'!AB39</f>
        <v>129.97352950000001</v>
      </c>
      <c r="AE5" s="3">
        <f>'NH3-CEIP 2023'!AC39</f>
        <v>132.00598980000001</v>
      </c>
      <c r="AF5" s="3">
        <f>'NH3-CEIP 2023'!AD39</f>
        <v>129.87154190000001</v>
      </c>
      <c r="AG5" s="3">
        <f>'NH3-CEIP 2023'!AE39</f>
        <v>124.5757677</v>
      </c>
      <c r="AH5" s="3">
        <f>'NH3-CEIP 2023'!AF39</f>
        <v>123.3507965</v>
      </c>
      <c r="AI5" s="3">
        <f>'NH3-CEIP 2023'!AG39</f>
        <v>121.9342225</v>
      </c>
      <c r="AJ5" s="3">
        <f>'NH3-CEIP 2023'!AH39</f>
        <v>0</v>
      </c>
      <c r="AK5" s="3">
        <f>'NH3-CEIP 2023'!AI39</f>
        <v>0</v>
      </c>
    </row>
    <row r="7" spans="1:37">
      <c r="A7" t="s">
        <v>65</v>
      </c>
      <c r="D7">
        <f t="shared" ref="D7:AE7" si="0">D4*14/46</f>
        <v>206.81183347391305</v>
      </c>
      <c r="E7">
        <f t="shared" si="0"/>
        <v>203.46516841304347</v>
      </c>
      <c r="F7">
        <f t="shared" si="0"/>
        <v>199.26455317391304</v>
      </c>
      <c r="G7">
        <f t="shared" si="0"/>
        <v>193.86606129130433</v>
      </c>
      <c r="H7">
        <f t="shared" si="0"/>
        <v>181.42104466956525</v>
      </c>
      <c r="I7">
        <f t="shared" si="0"/>
        <v>176.91474859130435</v>
      </c>
      <c r="J7">
        <f t="shared" si="0"/>
        <v>173.43826588260868</v>
      </c>
      <c r="K7">
        <f t="shared" si="0"/>
        <v>164.84282076956524</v>
      </c>
      <c r="L7">
        <f t="shared" si="0"/>
        <v>158.83771622173913</v>
      </c>
      <c r="M7">
        <f t="shared" si="0"/>
        <v>156.67505602608696</v>
      </c>
      <c r="N7">
        <f t="shared" si="0"/>
        <v>150.83218119565217</v>
      </c>
      <c r="O7">
        <f t="shared" si="0"/>
        <v>146.84064980869564</v>
      </c>
      <c r="P7">
        <f t="shared" si="0"/>
        <v>141.6931827347826</v>
      </c>
      <c r="Q7">
        <f t="shared" si="0"/>
        <v>140.44900848695653</v>
      </c>
      <c r="R7">
        <f t="shared" si="0"/>
        <v>136.88570146086954</v>
      </c>
      <c r="S7">
        <f t="shared" si="0"/>
        <v>133.95256267826085</v>
      </c>
      <c r="T7">
        <f t="shared" si="0"/>
        <v>131.78945280869567</v>
      </c>
      <c r="U7">
        <f t="shared" si="0"/>
        <v>126.92822453043478</v>
      </c>
      <c r="V7">
        <f t="shared" si="0"/>
        <v>123.5488963130435</v>
      </c>
      <c r="W7">
        <f t="shared" si="0"/>
        <v>111.66922483043477</v>
      </c>
      <c r="X7">
        <f t="shared" si="0"/>
        <v>109.55732976086956</v>
      </c>
      <c r="Y7">
        <f t="shared" si="0"/>
        <v>105.58904016956522</v>
      </c>
      <c r="Z7">
        <f t="shared" si="0"/>
        <v>99.454918591304349</v>
      </c>
      <c r="AA7">
        <f t="shared" si="0"/>
        <v>94.788515013043494</v>
      </c>
      <c r="AB7">
        <f t="shared" si="0"/>
        <v>86.698460100000005</v>
      </c>
      <c r="AC7">
        <f t="shared" si="0"/>
        <v>85.926104965217391</v>
      </c>
      <c r="AD7">
        <f t="shared" si="0"/>
        <v>81.312342117391296</v>
      </c>
      <c r="AE7">
        <f t="shared" si="0"/>
        <v>78.581564843478262</v>
      </c>
      <c r="AF7">
        <f t="shared" ref="AF7:AG7" si="1">AF4*14/46</f>
        <v>76.980969069565219</v>
      </c>
      <c r="AG7">
        <f t="shared" si="1"/>
        <v>72.58051308260869</v>
      </c>
      <c r="AH7">
        <f t="shared" ref="AH7:AK7" si="2">AH4*14/46</f>
        <v>65.626545447826089</v>
      </c>
      <c r="AI7">
        <f t="shared" si="2"/>
        <v>64.121843343478261</v>
      </c>
      <c r="AJ7">
        <f t="shared" si="2"/>
        <v>0</v>
      </c>
      <c r="AK7">
        <f t="shared" si="2"/>
        <v>0</v>
      </c>
    </row>
    <row r="8" spans="1:37">
      <c r="A8" t="s">
        <v>66</v>
      </c>
      <c r="D8">
        <f t="shared" ref="D8:H8" si="3">D5*14/17</f>
        <v>283.69676851764706</v>
      </c>
      <c r="E8">
        <f t="shared" si="3"/>
        <v>294.98777197647058</v>
      </c>
      <c r="F8">
        <f t="shared" si="3"/>
        <v>243.19724907058821</v>
      </c>
      <c r="G8">
        <f t="shared" si="3"/>
        <v>242.38979692941174</v>
      </c>
      <c r="H8">
        <f t="shared" si="3"/>
        <v>209.51774727058822</v>
      </c>
      <c r="I8">
        <f>I5*14/17</f>
        <v>179.82066372941176</v>
      </c>
      <c r="J8">
        <f t="shared" ref="J8:AE8" si="4">J5*14/17</f>
        <v>182.91690529411764</v>
      </c>
      <c r="K8">
        <f t="shared" si="4"/>
        <v>174.98230836470589</v>
      </c>
      <c r="L8">
        <f t="shared" si="4"/>
        <v>162.24575145882352</v>
      </c>
      <c r="M8">
        <f t="shared" si="4"/>
        <v>160.96630249411763</v>
      </c>
      <c r="N8">
        <f t="shared" si="4"/>
        <v>142.82779345882352</v>
      </c>
      <c r="O8">
        <f t="shared" si="4"/>
        <v>137.74757697647061</v>
      </c>
      <c r="P8">
        <f t="shared" si="4"/>
        <v>131.74131995294118</v>
      </c>
      <c r="Q8">
        <f t="shared" si="4"/>
        <v>129.22253260000002</v>
      </c>
      <c r="R8">
        <f t="shared" si="4"/>
        <v>128.88897576470589</v>
      </c>
      <c r="S8">
        <f t="shared" si="4"/>
        <v>126.91216349411765</v>
      </c>
      <c r="T8">
        <f t="shared" si="4"/>
        <v>129.36960119999998</v>
      </c>
      <c r="U8">
        <f t="shared" si="4"/>
        <v>126.28708342352944</v>
      </c>
      <c r="V8">
        <f t="shared" si="4"/>
        <v>115.84294292941178</v>
      </c>
      <c r="W8">
        <f t="shared" si="4"/>
        <v>112.43482245882353</v>
      </c>
      <c r="X8">
        <f t="shared" si="4"/>
        <v>110.41988341176472</v>
      </c>
      <c r="Y8">
        <f t="shared" si="4"/>
        <v>108.82744789411765</v>
      </c>
      <c r="Z8">
        <f t="shared" si="4"/>
        <v>104.07070890588236</v>
      </c>
      <c r="AA8">
        <f t="shared" si="4"/>
        <v>101.91264884705882</v>
      </c>
      <c r="AB8">
        <f t="shared" si="4"/>
        <v>104.81343583529413</v>
      </c>
      <c r="AC8">
        <f t="shared" si="4"/>
        <v>106.02047647058824</v>
      </c>
      <c r="AD8">
        <f t="shared" si="4"/>
        <v>107.03702429411766</v>
      </c>
      <c r="AE8">
        <f t="shared" si="4"/>
        <v>108.71081512941178</v>
      </c>
      <c r="AF8">
        <f t="shared" ref="AF8:AG8" si="5">AF5*14/17</f>
        <v>106.95303450588236</v>
      </c>
      <c r="AG8">
        <f t="shared" si="5"/>
        <v>102.59180869411765</v>
      </c>
      <c r="AH8">
        <f t="shared" ref="AH8:AK8" si="6">AH5*14/17</f>
        <v>101.58300888235294</v>
      </c>
      <c r="AI8">
        <f t="shared" si="6"/>
        <v>100.41641852941177</v>
      </c>
      <c r="AJ8">
        <f t="shared" si="6"/>
        <v>0</v>
      </c>
      <c r="AK8">
        <f t="shared" si="6"/>
        <v>0</v>
      </c>
    </row>
    <row r="9" spans="1:37">
      <c r="A9" t="s">
        <v>67</v>
      </c>
      <c r="D9">
        <f t="shared" ref="D9:H9" si="7">D7+D8</f>
        <v>490.50860199156011</v>
      </c>
      <c r="E9">
        <f t="shared" si="7"/>
        <v>498.45294038951408</v>
      </c>
      <c r="F9">
        <f t="shared" si="7"/>
        <v>442.46180224450126</v>
      </c>
      <c r="G9">
        <f t="shared" si="7"/>
        <v>436.25585822071605</v>
      </c>
      <c r="H9">
        <f t="shared" si="7"/>
        <v>390.93879194015346</v>
      </c>
      <c r="I9">
        <f>I7+I8</f>
        <v>356.73541232071614</v>
      </c>
      <c r="J9">
        <f t="shared" ref="J9:AD9" si="8">J7+J8</f>
        <v>356.35517117672634</v>
      </c>
      <c r="K9">
        <f t="shared" si="8"/>
        <v>339.82512913427115</v>
      </c>
      <c r="L9">
        <f t="shared" si="8"/>
        <v>321.08346768056265</v>
      </c>
      <c r="M9">
        <f t="shared" si="8"/>
        <v>317.64135852020456</v>
      </c>
      <c r="N9">
        <f t="shared" si="8"/>
        <v>293.65997465447572</v>
      </c>
      <c r="O9">
        <f t="shared" si="8"/>
        <v>284.58822678516628</v>
      </c>
      <c r="P9">
        <f t="shared" si="8"/>
        <v>273.43450268772381</v>
      </c>
      <c r="Q9">
        <f t="shared" si="8"/>
        <v>269.67154108695655</v>
      </c>
      <c r="R9">
        <f t="shared" si="8"/>
        <v>265.77467722557543</v>
      </c>
      <c r="S9">
        <f t="shared" si="8"/>
        <v>260.86472617237848</v>
      </c>
      <c r="T9">
        <f t="shared" si="8"/>
        <v>261.15905400869565</v>
      </c>
      <c r="U9">
        <f t="shared" si="8"/>
        <v>253.21530795396421</v>
      </c>
      <c r="V9">
        <f t="shared" si="8"/>
        <v>239.39183924245526</v>
      </c>
      <c r="W9">
        <f t="shared" si="8"/>
        <v>224.10404728925829</v>
      </c>
      <c r="X9">
        <f t="shared" si="8"/>
        <v>219.97721317263426</v>
      </c>
      <c r="Y9">
        <f t="shared" si="8"/>
        <v>214.41648806368289</v>
      </c>
      <c r="Z9">
        <f t="shared" si="8"/>
        <v>203.52562749718669</v>
      </c>
      <c r="AA9">
        <f t="shared" si="8"/>
        <v>196.70116386010233</v>
      </c>
      <c r="AB9">
        <f t="shared" si="8"/>
        <v>191.51189593529415</v>
      </c>
      <c r="AC9">
        <f t="shared" si="8"/>
        <v>191.94658143580563</v>
      </c>
      <c r="AD9">
        <f t="shared" si="8"/>
        <v>188.34936641150895</v>
      </c>
      <c r="AE9">
        <f>AE7+AE8</f>
        <v>187.29237997289005</v>
      </c>
      <c r="AF9">
        <f>AF7+AF8</f>
        <v>183.93400357544758</v>
      </c>
      <c r="AG9">
        <f>AG7+AG8</f>
        <v>175.17232177672633</v>
      </c>
      <c r="AH9">
        <f t="shared" ref="AH9:AK9" si="9">AH7+AH8</f>
        <v>167.20955433017903</v>
      </c>
      <c r="AI9">
        <f t="shared" si="9"/>
        <v>164.53826187289002</v>
      </c>
      <c r="AJ9">
        <f t="shared" si="9"/>
        <v>0</v>
      </c>
      <c r="AK9">
        <f t="shared" si="9"/>
        <v>0</v>
      </c>
    </row>
    <row r="28" spans="1:37">
      <c r="A28" t="s">
        <v>95</v>
      </c>
    </row>
    <row r="29" spans="1:37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>
      <c r="A30" t="s">
        <v>68</v>
      </c>
      <c r="D30">
        <f t="shared" ref="D30:AK30" si="10">100*D4/AVERAGE($K4:$Q4)</f>
        <v>136.551873208155</v>
      </c>
      <c r="E30">
        <f t="shared" si="10"/>
        <v>134.34216704489685</v>
      </c>
      <c r="F30">
        <f t="shared" si="10"/>
        <v>131.56862227284526</v>
      </c>
      <c r="G30">
        <f t="shared" si="10"/>
        <v>128.0041541924333</v>
      </c>
      <c r="H30">
        <f t="shared" si="10"/>
        <v>119.78706959306746</v>
      </c>
      <c r="I30">
        <f t="shared" si="10"/>
        <v>116.81169260239488</v>
      </c>
      <c r="J30">
        <f t="shared" si="10"/>
        <v>114.51627160024981</v>
      </c>
      <c r="K30">
        <f t="shared" si="10"/>
        <v>108.84094774895762</v>
      </c>
      <c r="L30">
        <f t="shared" si="10"/>
        <v>104.87595086728788</v>
      </c>
      <c r="M30">
        <f t="shared" si="10"/>
        <v>103.44800887833846</v>
      </c>
      <c r="N30">
        <f t="shared" si="10"/>
        <v>99.590127587820859</v>
      </c>
      <c r="O30">
        <f t="shared" si="10"/>
        <v>96.954634837224418</v>
      </c>
      <c r="P30">
        <f t="shared" si="10"/>
        <v>93.555911179040748</v>
      </c>
      <c r="Q30">
        <f t="shared" si="10"/>
        <v>92.734418901330102</v>
      </c>
      <c r="R30">
        <f t="shared" si="10"/>
        <v>90.381670313134194</v>
      </c>
      <c r="S30">
        <f t="shared" si="10"/>
        <v>88.445003593358578</v>
      </c>
      <c r="T30">
        <f t="shared" si="10"/>
        <v>87.016764697727709</v>
      </c>
      <c r="U30">
        <f t="shared" si="10"/>
        <v>83.807036239067202</v>
      </c>
      <c r="V30">
        <f t="shared" si="10"/>
        <v>81.57576353808723</v>
      </c>
      <c r="W30">
        <f t="shared" si="10"/>
        <v>73.731959985848334</v>
      </c>
      <c r="X30">
        <f t="shared" si="10"/>
        <v>72.337536741665005</v>
      </c>
      <c r="Y30">
        <f t="shared" si="10"/>
        <v>69.717389876648298</v>
      </c>
      <c r="Z30">
        <f t="shared" si="10"/>
        <v>65.667206780603436</v>
      </c>
      <c r="AA30">
        <f t="shared" si="10"/>
        <v>62.586115437553495</v>
      </c>
      <c r="AB30">
        <f t="shared" si="10"/>
        <v>57.244486120813882</v>
      </c>
      <c r="AC30">
        <f t="shared" si="10"/>
        <v>56.734522359722781</v>
      </c>
      <c r="AD30">
        <f t="shared" si="10"/>
        <v>53.688188168752447</v>
      </c>
      <c r="AE30">
        <f t="shared" si="10"/>
        <v>51.885134901425168</v>
      </c>
      <c r="AF30">
        <f t="shared" si="10"/>
        <v>50.828307796778603</v>
      </c>
      <c r="AG30">
        <f t="shared" si="10"/>
        <v>47.922813957787284</v>
      </c>
      <c r="AH30">
        <f t="shared" si="10"/>
        <v>43.331310218335027</v>
      </c>
      <c r="AI30">
        <f t="shared" si="10"/>
        <v>42.337798930718762</v>
      </c>
      <c r="AJ30">
        <f t="shared" si="10"/>
        <v>0</v>
      </c>
      <c r="AK30">
        <f t="shared" si="10"/>
        <v>0</v>
      </c>
    </row>
    <row r="31" spans="1:37">
      <c r="A31" t="s">
        <v>69</v>
      </c>
      <c r="D31">
        <f t="shared" ref="D31:AK31" si="11">100*D5/AVERAGE($K5:$Q5)</f>
        <v>190.99867578474908</v>
      </c>
      <c r="E31">
        <f t="shared" si="11"/>
        <v>198.600336953414</v>
      </c>
      <c r="F31">
        <f t="shared" si="11"/>
        <v>163.7323991023421</v>
      </c>
      <c r="G31">
        <f t="shared" si="11"/>
        <v>163.18878244244814</v>
      </c>
      <c r="H31">
        <f t="shared" si="11"/>
        <v>141.05769512703074</v>
      </c>
      <c r="I31">
        <f t="shared" si="11"/>
        <v>121.06415180726981</v>
      </c>
      <c r="J31">
        <f t="shared" si="11"/>
        <v>123.14869454583729</v>
      </c>
      <c r="K31">
        <f t="shared" si="11"/>
        <v>117.80673201900959</v>
      </c>
      <c r="L31">
        <f t="shared" si="11"/>
        <v>109.23185287677744</v>
      </c>
      <c r="M31">
        <f t="shared" si="11"/>
        <v>108.37046464429996</v>
      </c>
      <c r="N31">
        <f t="shared" si="11"/>
        <v>96.158724536885302</v>
      </c>
      <c r="O31">
        <f t="shared" si="11"/>
        <v>92.738471899185953</v>
      </c>
      <c r="P31">
        <f t="shared" si="11"/>
        <v>88.69476303386763</v>
      </c>
      <c r="Q31">
        <f t="shared" si="11"/>
        <v>86.998990989974189</v>
      </c>
      <c r="R31">
        <f t="shared" si="11"/>
        <v>86.774424054746063</v>
      </c>
      <c r="S31">
        <f t="shared" si="11"/>
        <v>85.443536403363083</v>
      </c>
      <c r="T31">
        <f t="shared" si="11"/>
        <v>87.098004834919578</v>
      </c>
      <c r="U31">
        <f t="shared" si="11"/>
        <v>85.022701628382677</v>
      </c>
      <c r="V31">
        <f t="shared" si="11"/>
        <v>77.991190432433825</v>
      </c>
      <c r="W31">
        <f t="shared" si="11"/>
        <v>75.696675411347996</v>
      </c>
      <c r="X31">
        <f t="shared" si="11"/>
        <v>74.340118931039413</v>
      </c>
      <c r="Y31">
        <f t="shared" si="11"/>
        <v>73.268012693339116</v>
      </c>
      <c r="Z31">
        <f t="shared" si="11"/>
        <v>70.06554108058927</v>
      </c>
      <c r="AA31">
        <f t="shared" si="11"/>
        <v>68.612628466698794</v>
      </c>
      <c r="AB31">
        <f t="shared" si="11"/>
        <v>70.565581531273821</v>
      </c>
      <c r="AC31">
        <f t="shared" si="11"/>
        <v>71.378220900288056</v>
      </c>
      <c r="AD31">
        <f t="shared" si="11"/>
        <v>72.062611100361522</v>
      </c>
      <c r="AE31">
        <f t="shared" si="11"/>
        <v>73.189489755879023</v>
      </c>
      <c r="AF31">
        <f t="shared" si="11"/>
        <v>72.006065026833085</v>
      </c>
      <c r="AG31">
        <f t="shared" si="11"/>
        <v>69.069872418091705</v>
      </c>
      <c r="AH31">
        <f t="shared" si="11"/>
        <v>68.390698562197116</v>
      </c>
      <c r="AI31">
        <f t="shared" si="11"/>
        <v>67.605292321021807</v>
      </c>
      <c r="AJ31">
        <f t="shared" si="11"/>
        <v>0</v>
      </c>
      <c r="AK31">
        <f t="shared" si="11"/>
        <v>0</v>
      </c>
    </row>
    <row r="32" spans="1:37">
      <c r="A32" t="s">
        <v>57</v>
      </c>
      <c r="D32">
        <f t="shared" ref="D32:AK32" si="12">100*D9/AVERAGE($K9:$Q9)</f>
        <v>163.5103264731153</v>
      </c>
      <c r="E32">
        <f t="shared" si="12"/>
        <v>166.15856008163558</v>
      </c>
      <c r="F32">
        <f t="shared" si="12"/>
        <v>147.4939959118723</v>
      </c>
      <c r="G32">
        <f t="shared" si="12"/>
        <v>145.42525353042788</v>
      </c>
      <c r="H32">
        <f t="shared" si="12"/>
        <v>130.31887563561966</v>
      </c>
      <c r="I32">
        <f t="shared" si="12"/>
        <v>118.91722896652755</v>
      </c>
      <c r="J32">
        <f t="shared" si="12"/>
        <v>118.79047613622072</v>
      </c>
      <c r="K32">
        <f t="shared" si="12"/>
        <v>113.28021075045143</v>
      </c>
      <c r="L32">
        <f t="shared" si="12"/>
        <v>107.03270526226592</v>
      </c>
      <c r="M32">
        <f t="shared" si="12"/>
        <v>105.88528319814495</v>
      </c>
      <c r="N32">
        <f t="shared" si="12"/>
        <v>97.891123892392571</v>
      </c>
      <c r="O32">
        <f t="shared" si="12"/>
        <v>94.867069982287859</v>
      </c>
      <c r="P32">
        <f t="shared" si="12"/>
        <v>91.148992335618459</v>
      </c>
      <c r="Q32">
        <f t="shared" si="12"/>
        <v>89.894614578838912</v>
      </c>
      <c r="R32">
        <f t="shared" si="12"/>
        <v>88.595600698942306</v>
      </c>
      <c r="S32">
        <f t="shared" si="12"/>
        <v>86.958875682468346</v>
      </c>
      <c r="T32">
        <f t="shared" si="12"/>
        <v>87.056989437071124</v>
      </c>
      <c r="U32">
        <f t="shared" si="12"/>
        <v>84.408953285299404</v>
      </c>
      <c r="V32">
        <f t="shared" si="12"/>
        <v>79.800920168586359</v>
      </c>
      <c r="W32">
        <f t="shared" si="12"/>
        <v>74.704757036745278</v>
      </c>
      <c r="X32">
        <f t="shared" si="12"/>
        <v>73.329082907953548</v>
      </c>
      <c r="Y32">
        <f t="shared" si="12"/>
        <v>71.475423309935877</v>
      </c>
      <c r="Z32">
        <f t="shared" si="12"/>
        <v>67.844970837602659</v>
      </c>
      <c r="AA32">
        <f t="shared" si="12"/>
        <v>65.570045845924795</v>
      </c>
      <c r="AB32">
        <f t="shared" si="12"/>
        <v>63.840210958021146</v>
      </c>
      <c r="AC32">
        <f t="shared" si="12"/>
        <v>63.985112735101467</v>
      </c>
      <c r="AD32">
        <f t="shared" si="12"/>
        <v>62.785986357646287</v>
      </c>
      <c r="AE32">
        <f t="shared" si="12"/>
        <v>62.433641471227332</v>
      </c>
      <c r="AF32">
        <f t="shared" si="12"/>
        <v>61.314131601398643</v>
      </c>
      <c r="AG32">
        <f t="shared" si="12"/>
        <v>58.393437763317678</v>
      </c>
      <c r="AH32">
        <f t="shared" si="12"/>
        <v>55.739060858349859</v>
      </c>
      <c r="AI32">
        <f t="shared" si="12"/>
        <v>54.848589417027391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A681-40CF-447C-B029-E769B5B41EB6}">
  <dimension ref="A2:AK32"/>
  <sheetViews>
    <sheetView zoomScale="50" zoomScaleNormal="50" workbookViewId="0"/>
  </sheetViews>
  <sheetFormatPr baseColWidth="10" defaultColWidth="9.140625" defaultRowHeight="15"/>
  <sheetData>
    <row r="2" spans="1:37">
      <c r="A2" s="1" t="s">
        <v>96</v>
      </c>
    </row>
    <row r="3" spans="1:37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>
      <c r="A4" t="s">
        <v>64</v>
      </c>
      <c r="D4" s="3">
        <f>'NOx-CEIP 2023'!B41</f>
        <v>196.597589</v>
      </c>
      <c r="E4" s="3">
        <f>'NOx-CEIP 2023'!C41</f>
        <v>190.24267040000001</v>
      </c>
      <c r="F4" s="3">
        <f>'NOx-CEIP 2023'!D41</f>
        <v>194.42982810000001</v>
      </c>
      <c r="G4" s="3">
        <f>'NOx-CEIP 2023'!E41</f>
        <v>199.79590709999999</v>
      </c>
      <c r="H4" s="3">
        <f>'NOx-CEIP 2023'!F41</f>
        <v>204.43371959999999</v>
      </c>
      <c r="I4" s="3">
        <f>'NOx-CEIP 2023'!G41</f>
        <v>215.57359149999999</v>
      </c>
      <c r="J4" s="3">
        <f>'NOx-CEIP 2023'!H41</f>
        <v>224.827822</v>
      </c>
      <c r="K4" s="3">
        <f>'NOx-CEIP 2023'!I41</f>
        <v>233.26980420000001</v>
      </c>
      <c r="L4" s="3">
        <f>'NOx-CEIP 2023'!J41</f>
        <v>234.60958239999999</v>
      </c>
      <c r="M4" s="3">
        <f>'NOx-CEIP 2023'!K41</f>
        <v>227.06289219999999</v>
      </c>
      <c r="N4" s="3">
        <f>'NOx-CEIP 2023'!L41</f>
        <v>214.2117212</v>
      </c>
      <c r="O4" s="3">
        <f>'NOx-CEIP 2023'!M41</f>
        <v>212.6316324</v>
      </c>
      <c r="P4" s="3">
        <f>'NOx-CEIP 2023'!N41</f>
        <v>207.2202915</v>
      </c>
      <c r="Q4" s="3">
        <f>'NOx-CEIP 2023'!O41</f>
        <v>208.99103349999999</v>
      </c>
      <c r="R4" s="3">
        <f>'NOx-CEIP 2023'!P41</f>
        <v>207.5821607</v>
      </c>
      <c r="S4" s="3">
        <f>'NOx-CEIP 2023'!Q41</f>
        <v>207.97644629999999</v>
      </c>
      <c r="T4" s="3">
        <f>'NOx-CEIP 2023'!R41</f>
        <v>208.29882939999999</v>
      </c>
      <c r="U4" s="3">
        <f>'NOx-CEIP 2023'!S41</f>
        <v>211.53989060000001</v>
      </c>
      <c r="V4" s="3">
        <f>'NOx-CEIP 2023'!T41</f>
        <v>205.26611460000001</v>
      </c>
      <c r="W4" s="3">
        <f>'NOx-CEIP 2023'!U41</f>
        <v>194.71314240000001</v>
      </c>
      <c r="X4" s="3">
        <f>'NOx-CEIP 2023'!V41</f>
        <v>199.5597266</v>
      </c>
      <c r="Y4" s="3">
        <f>'NOx-CEIP 2023'!W41</f>
        <v>197.16528099999999</v>
      </c>
      <c r="Z4" s="3">
        <f>'NOx-CEIP 2023'!X41</f>
        <v>193.10887529999999</v>
      </c>
      <c r="AA4" s="3">
        <f>'NOx-CEIP 2023'!Y41</f>
        <v>189.61163869999999</v>
      </c>
      <c r="AB4" s="3">
        <f>'NOx-CEIP 2023'!Z41</f>
        <v>187.71936239999999</v>
      </c>
      <c r="AC4" s="3">
        <f>'NOx-CEIP 2023'!AA41</f>
        <v>179.74523959999999</v>
      </c>
      <c r="AD4" s="3">
        <f>'NOx-CEIP 2023'!AB41</f>
        <v>171.20583479999999</v>
      </c>
      <c r="AE4" s="3">
        <f>'NOx-CEIP 2023'!AC41</f>
        <v>165.86464340000001</v>
      </c>
      <c r="AF4" s="3">
        <f>'NOx-CEIP 2023'!AD41</f>
        <v>163.4165629</v>
      </c>
      <c r="AG4" s="3">
        <f>'NOx-CEIP 2023'!AE41</f>
        <v>155.46349290000001</v>
      </c>
      <c r="AH4" s="3">
        <f>'NOx-CEIP 2023'!AF41</f>
        <v>146.05824459999999</v>
      </c>
      <c r="AI4" s="3">
        <f>'NOx-CEIP 2023'!AG41</f>
        <v>140.69728699999999</v>
      </c>
      <c r="AJ4" s="3">
        <f>'NOx-CEIP 2023'!AH41</f>
        <v>0</v>
      </c>
      <c r="AK4" s="3">
        <f>'NOx-CEIP 2023'!AI41</f>
        <v>0</v>
      </c>
    </row>
    <row r="5" spans="1:37">
      <c r="A5" t="s">
        <v>63</v>
      </c>
      <c r="D5" s="3">
        <f>'NH3-CEIP 2023'!B41</f>
        <v>31.462464300000001</v>
      </c>
      <c r="E5" s="3">
        <f>'NH3-CEIP 2023'!C41</f>
        <v>31.030466029999999</v>
      </c>
      <c r="F5" s="3">
        <f>'NH3-CEIP 2023'!D41</f>
        <v>31.86769838</v>
      </c>
      <c r="G5" s="3">
        <f>'NH3-CEIP 2023'!E41</f>
        <v>29.80650206</v>
      </c>
      <c r="H5" s="3">
        <f>'NH3-CEIP 2023'!F41</f>
        <v>28.992425610000002</v>
      </c>
      <c r="I5" s="3">
        <f>'NH3-CEIP 2023'!G41</f>
        <v>29.715525060000001</v>
      </c>
      <c r="J5" s="3">
        <f>'NH3-CEIP 2023'!H41</f>
        <v>30.322827910000001</v>
      </c>
      <c r="K5" s="3">
        <f>'NH3-CEIP 2023'!I41</f>
        <v>29.468668910000002</v>
      </c>
      <c r="L5" s="3">
        <f>'NH3-CEIP 2023'!J41</f>
        <v>30.139249840000002</v>
      </c>
      <c r="M5" s="3">
        <f>'NH3-CEIP 2023'!K41</f>
        <v>30.90960772</v>
      </c>
      <c r="N5" s="3">
        <f>'NH3-CEIP 2023'!L41</f>
        <v>30.148711909999999</v>
      </c>
      <c r="O5" s="3">
        <f>'NH3-CEIP 2023'!M41</f>
        <v>30.32651894</v>
      </c>
      <c r="P5" s="3">
        <f>'NH3-CEIP 2023'!N41</f>
        <v>30.545036400000001</v>
      </c>
      <c r="Q5" s="3">
        <f>'NH3-CEIP 2023'!O41</f>
        <v>31.65128356</v>
      </c>
      <c r="R5" s="3">
        <f>'NH3-CEIP 2023'!P41</f>
        <v>31.72002376</v>
      </c>
      <c r="S5" s="3">
        <f>'NH3-CEIP 2023'!Q41</f>
        <v>31.82872587</v>
      </c>
      <c r="T5" s="3">
        <f>'NH3-CEIP 2023'!R41</f>
        <v>32.00258384</v>
      </c>
      <c r="U5" s="3">
        <f>'NH3-CEIP 2023'!S41</f>
        <v>31.869698580000001</v>
      </c>
      <c r="V5" s="3">
        <f>'NH3-CEIP 2023'!T41</f>
        <v>32.11911817</v>
      </c>
      <c r="W5" s="3">
        <f>'NH3-CEIP 2023'!U41</f>
        <v>32.000687290000002</v>
      </c>
      <c r="X5" s="3">
        <f>'NH3-CEIP 2023'!V41</f>
        <v>31.67815293</v>
      </c>
      <c r="Y5" s="3">
        <f>'NH3-CEIP 2023'!W41</f>
        <v>31.06050007</v>
      </c>
      <c r="Z5" s="3">
        <f>'NH3-CEIP 2023'!X41</f>
        <v>31.286923699999999</v>
      </c>
      <c r="AA5" s="3">
        <f>'NH3-CEIP 2023'!Y41</f>
        <v>31.58713784</v>
      </c>
      <c r="AB5" s="3">
        <f>'NH3-CEIP 2023'!Z41</f>
        <v>31.329308390000001</v>
      </c>
      <c r="AC5" s="3">
        <f>'NH3-CEIP 2023'!AA41</f>
        <v>31.311182599999999</v>
      </c>
      <c r="AD5" s="3">
        <f>'NH3-CEIP 2023'!AB41</f>
        <v>31.370978489999999</v>
      </c>
      <c r="AE5" s="3">
        <f>'NH3-CEIP 2023'!AC41</f>
        <v>31.144370429999999</v>
      </c>
      <c r="AF5" s="3">
        <f>'NH3-CEIP 2023'!AD41</f>
        <v>32.426172919999999</v>
      </c>
      <c r="AG5" s="3">
        <f>'NH3-CEIP 2023'!AE41</f>
        <v>30.17286734</v>
      </c>
      <c r="AH5" s="3">
        <f>'NH3-CEIP 2023'!AF41</f>
        <v>30.34117664</v>
      </c>
      <c r="AI5" s="3">
        <f>'NH3-CEIP 2023'!AG41</f>
        <v>30.778282399999998</v>
      </c>
      <c r="AJ5" s="3">
        <f>'NH3-CEIP 2023'!AH41</f>
        <v>0</v>
      </c>
      <c r="AK5" s="3">
        <f>'NH3-CEIP 2023'!AI41</f>
        <v>0</v>
      </c>
    </row>
    <row r="7" spans="1:37">
      <c r="A7" t="s">
        <v>65</v>
      </c>
      <c r="D7">
        <f t="shared" ref="D7:AK7" si="0">D4*14/46</f>
        <v>59.834048826086956</v>
      </c>
      <c r="E7">
        <f t="shared" si="0"/>
        <v>57.899943165217394</v>
      </c>
      <c r="F7">
        <f t="shared" si="0"/>
        <v>59.17429550869565</v>
      </c>
      <c r="G7">
        <f t="shared" si="0"/>
        <v>60.80744998695652</v>
      </c>
      <c r="H7">
        <f t="shared" si="0"/>
        <v>62.218958139130436</v>
      </c>
      <c r="I7">
        <f t="shared" si="0"/>
        <v>65.609353934782604</v>
      </c>
      <c r="J7">
        <f t="shared" si="0"/>
        <v>68.425858869565218</v>
      </c>
      <c r="K7">
        <f t="shared" si="0"/>
        <v>70.995157800000001</v>
      </c>
      <c r="L7">
        <f t="shared" si="0"/>
        <v>71.402916382608694</v>
      </c>
      <c r="M7">
        <f t="shared" si="0"/>
        <v>69.10609762608695</v>
      </c>
      <c r="N7">
        <f t="shared" si="0"/>
        <v>65.194871669565217</v>
      </c>
      <c r="O7">
        <f t="shared" si="0"/>
        <v>64.713975078260873</v>
      </c>
      <c r="P7">
        <f t="shared" si="0"/>
        <v>63.067045239130437</v>
      </c>
      <c r="Q7">
        <f t="shared" si="0"/>
        <v>63.605966717391304</v>
      </c>
      <c r="R7">
        <f t="shared" si="0"/>
        <v>63.177179343478258</v>
      </c>
      <c r="S7">
        <f t="shared" si="0"/>
        <v>63.297179308695654</v>
      </c>
      <c r="T7">
        <f t="shared" si="0"/>
        <v>63.395295904347826</v>
      </c>
      <c r="U7">
        <f t="shared" si="0"/>
        <v>64.381705834782608</v>
      </c>
      <c r="V7">
        <f t="shared" si="0"/>
        <v>62.472295747826088</v>
      </c>
      <c r="W7">
        <f t="shared" si="0"/>
        <v>59.260521600000004</v>
      </c>
      <c r="X7">
        <f t="shared" si="0"/>
        <v>60.735568965217396</v>
      </c>
      <c r="Y7">
        <f t="shared" si="0"/>
        <v>60.006824652173911</v>
      </c>
      <c r="Z7">
        <f t="shared" si="0"/>
        <v>58.772266395652174</v>
      </c>
      <c r="AA7">
        <f t="shared" si="0"/>
        <v>57.707890039130433</v>
      </c>
      <c r="AB7">
        <f t="shared" si="0"/>
        <v>57.131979860869571</v>
      </c>
      <c r="AC7">
        <f t="shared" si="0"/>
        <v>54.705072921739131</v>
      </c>
      <c r="AD7">
        <f t="shared" si="0"/>
        <v>52.106123634782605</v>
      </c>
      <c r="AE7">
        <f t="shared" si="0"/>
        <v>50.480543643478264</v>
      </c>
      <c r="AF7">
        <f t="shared" si="0"/>
        <v>49.735475665217393</v>
      </c>
      <c r="AG7">
        <f t="shared" si="0"/>
        <v>47.31497610000001</v>
      </c>
      <c r="AH7">
        <f t="shared" si="0"/>
        <v>44.452509226086953</v>
      </c>
      <c r="AI7">
        <f t="shared" si="0"/>
        <v>42.820913434782604</v>
      </c>
      <c r="AJ7">
        <f t="shared" si="0"/>
        <v>0</v>
      </c>
      <c r="AK7">
        <f t="shared" si="0"/>
        <v>0</v>
      </c>
    </row>
    <row r="8" spans="1:37">
      <c r="A8" t="s">
        <v>66</v>
      </c>
      <c r="D8">
        <f t="shared" ref="D8:H8" si="1">D5*14/17</f>
        <v>25.91026471764706</v>
      </c>
      <c r="E8">
        <f t="shared" si="1"/>
        <v>25.554501436470588</v>
      </c>
      <c r="F8">
        <f t="shared" si="1"/>
        <v>26.24398690117647</v>
      </c>
      <c r="G8">
        <f t="shared" si="1"/>
        <v>24.546531108235293</v>
      </c>
      <c r="H8">
        <f t="shared" si="1"/>
        <v>23.876115208235294</v>
      </c>
      <c r="I8">
        <f>I5*14/17</f>
        <v>24.471608872941175</v>
      </c>
      <c r="J8">
        <f t="shared" ref="J8:AK8" si="2">J5*14/17</f>
        <v>24.971740631764707</v>
      </c>
      <c r="K8">
        <f t="shared" si="2"/>
        <v>24.26831557294118</v>
      </c>
      <c r="L8">
        <f t="shared" si="2"/>
        <v>24.82055869176471</v>
      </c>
      <c r="M8">
        <f t="shared" si="2"/>
        <v>25.454971063529413</v>
      </c>
      <c r="N8">
        <f t="shared" si="2"/>
        <v>24.828350984705882</v>
      </c>
      <c r="O8">
        <f t="shared" si="2"/>
        <v>24.97478030352941</v>
      </c>
      <c r="P8">
        <f t="shared" si="2"/>
        <v>25.154735858823528</v>
      </c>
      <c r="Q8">
        <f t="shared" si="2"/>
        <v>26.065762931764706</v>
      </c>
      <c r="R8">
        <f t="shared" si="2"/>
        <v>26.122372508235294</v>
      </c>
      <c r="S8">
        <f t="shared" si="2"/>
        <v>26.211891892941175</v>
      </c>
      <c r="T8">
        <f t="shared" si="2"/>
        <v>26.355069044705882</v>
      </c>
      <c r="U8">
        <f t="shared" si="2"/>
        <v>26.245634124705884</v>
      </c>
      <c r="V8">
        <f t="shared" si="2"/>
        <v>26.451038492941176</v>
      </c>
      <c r="W8">
        <f t="shared" si="2"/>
        <v>26.353507180000001</v>
      </c>
      <c r="X8">
        <f t="shared" si="2"/>
        <v>26.087890648235291</v>
      </c>
      <c r="Y8">
        <f t="shared" si="2"/>
        <v>25.579235351764709</v>
      </c>
      <c r="Z8">
        <f t="shared" si="2"/>
        <v>25.765701870588234</v>
      </c>
      <c r="AA8">
        <f t="shared" si="2"/>
        <v>26.012937044705883</v>
      </c>
      <c r="AB8">
        <f t="shared" si="2"/>
        <v>25.800606909411766</v>
      </c>
      <c r="AC8">
        <f t="shared" si="2"/>
        <v>25.785679788235292</v>
      </c>
      <c r="AD8">
        <f t="shared" si="2"/>
        <v>25.83492346235294</v>
      </c>
      <c r="AE8">
        <f t="shared" si="2"/>
        <v>25.648305059999998</v>
      </c>
      <c r="AF8">
        <f t="shared" si="2"/>
        <v>26.703907110588233</v>
      </c>
      <c r="AG8">
        <f t="shared" si="2"/>
        <v>24.848243691764704</v>
      </c>
      <c r="AH8">
        <f t="shared" si="2"/>
        <v>24.986851350588235</v>
      </c>
      <c r="AI8">
        <f t="shared" si="2"/>
        <v>25.3468208</v>
      </c>
      <c r="AJ8">
        <f t="shared" si="2"/>
        <v>0</v>
      </c>
      <c r="AK8">
        <f t="shared" si="2"/>
        <v>0</v>
      </c>
    </row>
    <row r="9" spans="1:37">
      <c r="A9" t="s">
        <v>67</v>
      </c>
      <c r="D9">
        <f t="shared" ref="D9:H9" si="3">D7+D8</f>
        <v>85.744313543734023</v>
      </c>
      <c r="E9">
        <f t="shared" si="3"/>
        <v>83.454444601687982</v>
      </c>
      <c r="F9">
        <f t="shared" si="3"/>
        <v>85.41828240987212</v>
      </c>
      <c r="G9">
        <f t="shared" si="3"/>
        <v>85.353981095191813</v>
      </c>
      <c r="H9">
        <f t="shared" si="3"/>
        <v>86.095073347365727</v>
      </c>
      <c r="I9">
        <f>I7+I8</f>
        <v>90.080962807723779</v>
      </c>
      <c r="J9">
        <f t="shared" ref="J9:AD9" si="4">J7+J8</f>
        <v>93.397599501329921</v>
      </c>
      <c r="K9">
        <f t="shared" si="4"/>
        <v>95.263473372941178</v>
      </c>
      <c r="L9">
        <f t="shared" si="4"/>
        <v>96.223475074373397</v>
      </c>
      <c r="M9">
        <f t="shared" si="4"/>
        <v>94.561068689616363</v>
      </c>
      <c r="N9">
        <f t="shared" si="4"/>
        <v>90.023222654271095</v>
      </c>
      <c r="O9">
        <f t="shared" si="4"/>
        <v>89.688755381790287</v>
      </c>
      <c r="P9">
        <f t="shared" si="4"/>
        <v>88.221781097953965</v>
      </c>
      <c r="Q9">
        <f t="shared" si="4"/>
        <v>89.671729649156006</v>
      </c>
      <c r="R9">
        <f t="shared" si="4"/>
        <v>89.299551851713545</v>
      </c>
      <c r="S9">
        <f t="shared" si="4"/>
        <v>89.509071201636829</v>
      </c>
      <c r="T9">
        <f t="shared" si="4"/>
        <v>89.750364949053704</v>
      </c>
      <c r="U9">
        <f t="shared" si="4"/>
        <v>90.627339959488495</v>
      </c>
      <c r="V9">
        <f t="shared" si="4"/>
        <v>88.923334240767261</v>
      </c>
      <c r="W9">
        <f t="shared" si="4"/>
        <v>85.614028780000012</v>
      </c>
      <c r="X9">
        <f t="shared" si="4"/>
        <v>86.823459613452684</v>
      </c>
      <c r="Y9">
        <f t="shared" si="4"/>
        <v>85.586060003938627</v>
      </c>
      <c r="Z9">
        <f t="shared" si="4"/>
        <v>84.537968266240412</v>
      </c>
      <c r="AA9">
        <f t="shared" si="4"/>
        <v>83.720827083836312</v>
      </c>
      <c r="AB9">
        <f t="shared" si="4"/>
        <v>82.932586770281333</v>
      </c>
      <c r="AC9">
        <f t="shared" si="4"/>
        <v>80.49075270997443</v>
      </c>
      <c r="AD9">
        <f t="shared" si="4"/>
        <v>77.941047097135538</v>
      </c>
      <c r="AE9">
        <f>AE7+AE8</f>
        <v>76.128848703478269</v>
      </c>
      <c r="AF9">
        <f>AF7+AF8</f>
        <v>76.439382775805626</v>
      </c>
      <c r="AG9">
        <f>AG7+AG8</f>
        <v>72.163219791764718</v>
      </c>
      <c r="AH9">
        <f t="shared" ref="AH9:AK9" si="5">AH7+AH8</f>
        <v>69.439360576675185</v>
      </c>
      <c r="AI9">
        <f t="shared" si="5"/>
        <v>68.1677342347826</v>
      </c>
      <c r="AJ9">
        <f t="shared" si="5"/>
        <v>0</v>
      </c>
      <c r="AK9">
        <f t="shared" si="5"/>
        <v>0</v>
      </c>
    </row>
    <row r="28" spans="1:37">
      <c r="A28" t="s">
        <v>95</v>
      </c>
    </row>
    <row r="29" spans="1:37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>
      <c r="A30" t="s">
        <v>68</v>
      </c>
      <c r="D30">
        <f t="shared" ref="D30:AK31" si="6">100*D4/AVERAGE($K4:$Q4)</f>
        <v>89.478923633662589</v>
      </c>
      <c r="E30">
        <f t="shared" si="6"/>
        <v>86.586562242050917</v>
      </c>
      <c r="F30">
        <f t="shared" si="6"/>
        <v>88.49229448417114</v>
      </c>
      <c r="G30">
        <f t="shared" si="6"/>
        <v>90.934597950330129</v>
      </c>
      <c r="H30">
        <f t="shared" si="6"/>
        <v>93.045440065055885</v>
      </c>
      <c r="I30">
        <f t="shared" si="6"/>
        <v>98.11561285862399</v>
      </c>
      <c r="J30">
        <f t="shared" si="6"/>
        <v>102.32755965008649</v>
      </c>
      <c r="K30">
        <f t="shared" si="6"/>
        <v>106.1698218285435</v>
      </c>
      <c r="L30">
        <f t="shared" si="6"/>
        <v>106.77960505047226</v>
      </c>
      <c r="M30">
        <f t="shared" si="6"/>
        <v>103.3448237821592</v>
      </c>
      <c r="N30">
        <f t="shared" si="6"/>
        <v>97.495774694827105</v>
      </c>
      <c r="O30">
        <f t="shared" si="6"/>
        <v>96.776617121284318</v>
      </c>
      <c r="P30">
        <f t="shared" si="6"/>
        <v>94.313713269768527</v>
      </c>
      <c r="Q30">
        <f t="shared" si="6"/>
        <v>95.119644252945122</v>
      </c>
      <c r="R30">
        <f t="shared" si="6"/>
        <v>94.478413491561042</v>
      </c>
      <c r="S30">
        <f t="shared" si="6"/>
        <v>94.657867630707443</v>
      </c>
      <c r="T30">
        <f t="shared" si="6"/>
        <v>94.804596249976953</v>
      </c>
      <c r="U30">
        <f t="shared" si="6"/>
        <v>96.279724551813999</v>
      </c>
      <c r="V30">
        <f t="shared" si="6"/>
        <v>93.424294195551056</v>
      </c>
      <c r="W30">
        <f t="shared" si="6"/>
        <v>88.621241429771899</v>
      </c>
      <c r="X30">
        <f t="shared" si="6"/>
        <v>90.827103361862612</v>
      </c>
      <c r="Y30">
        <f t="shared" si="6"/>
        <v>89.737301518019251</v>
      </c>
      <c r="Z30">
        <f t="shared" si="6"/>
        <v>87.891079406630823</v>
      </c>
      <c r="AA30">
        <f t="shared" si="6"/>
        <v>86.299356088700165</v>
      </c>
      <c r="AB30">
        <f t="shared" si="6"/>
        <v>85.438110295184899</v>
      </c>
      <c r="AC30">
        <f t="shared" si="6"/>
        <v>81.80878844695691</v>
      </c>
      <c r="AD30">
        <f t="shared" si="6"/>
        <v>77.92218559560591</v>
      </c>
      <c r="AE30">
        <f t="shared" si="6"/>
        <v>75.491209408032361</v>
      </c>
      <c r="AF30">
        <f t="shared" si="6"/>
        <v>74.376996313035761</v>
      </c>
      <c r="AG30">
        <f t="shared" si="6"/>
        <v>70.757256382333082</v>
      </c>
      <c r="AH30">
        <f t="shared" si="6"/>
        <v>66.476575735779804</v>
      </c>
      <c r="AI30">
        <f t="shared" si="6"/>
        <v>64.036603210512965</v>
      </c>
      <c r="AJ30">
        <f t="shared" si="6"/>
        <v>0</v>
      </c>
      <c r="AK30">
        <f t="shared" si="6"/>
        <v>0</v>
      </c>
    </row>
    <row r="31" spans="1:37">
      <c r="A31" t="s">
        <v>69</v>
      </c>
      <c r="D31">
        <f t="shared" si="6"/>
        <v>103.30606657241778</v>
      </c>
      <c r="E31">
        <f t="shared" si="6"/>
        <v>101.88761309038109</v>
      </c>
      <c r="F31">
        <f t="shared" si="6"/>
        <v>104.63664063192947</v>
      </c>
      <c r="G31">
        <f t="shared" si="6"/>
        <v>97.868763766901353</v>
      </c>
      <c r="H31">
        <f t="shared" si="6"/>
        <v>95.195767934889005</v>
      </c>
      <c r="I31">
        <f t="shared" si="6"/>
        <v>97.570043490926068</v>
      </c>
      <c r="J31">
        <f t="shared" si="6"/>
        <v>99.564104351941296</v>
      </c>
      <c r="K31">
        <f t="shared" si="6"/>
        <v>96.759498658119995</v>
      </c>
      <c r="L31">
        <f t="shared" si="6"/>
        <v>98.961331214407508</v>
      </c>
      <c r="M31">
        <f t="shared" si="6"/>
        <v>101.49077842099095</v>
      </c>
      <c r="N31">
        <f t="shared" si="6"/>
        <v>98.992399640072193</v>
      </c>
      <c r="O31">
        <f t="shared" si="6"/>
        <v>99.576223739261536</v>
      </c>
      <c r="P31">
        <f t="shared" si="6"/>
        <v>100.29371932558138</v>
      </c>
      <c r="Q31">
        <f t="shared" si="6"/>
        <v>103.92604900156637</v>
      </c>
      <c r="R31">
        <f t="shared" si="6"/>
        <v>104.15175540554316</v>
      </c>
      <c r="S31">
        <f t="shared" si="6"/>
        <v>104.50867555347391</v>
      </c>
      <c r="T31">
        <f t="shared" si="6"/>
        <v>105.07953303150576</v>
      </c>
      <c r="U31">
        <f t="shared" si="6"/>
        <v>104.64320822919036</v>
      </c>
      <c r="V31">
        <f t="shared" si="6"/>
        <v>105.46217004105981</v>
      </c>
      <c r="W31">
        <f t="shared" si="6"/>
        <v>105.07330576593975</v>
      </c>
      <c r="X31">
        <f t="shared" si="6"/>
        <v>104.01427377949575</v>
      </c>
      <c r="Y31">
        <f t="shared" si="6"/>
        <v>101.98622896821234</v>
      </c>
      <c r="Z31">
        <f t="shared" si="6"/>
        <v>102.7296842287829</v>
      </c>
      <c r="AA31">
        <f t="shared" si="6"/>
        <v>103.71542843613736</v>
      </c>
      <c r="AB31">
        <f t="shared" si="6"/>
        <v>102.86885309887016</v>
      </c>
      <c r="AC31">
        <f t="shared" si="6"/>
        <v>102.80933760604152</v>
      </c>
      <c r="AD31">
        <f t="shared" si="6"/>
        <v>103.00567563392757</v>
      </c>
      <c r="AE31">
        <f t="shared" si="6"/>
        <v>102.26161480293263</v>
      </c>
      <c r="AF31">
        <f t="shared" si="6"/>
        <v>106.47037518806975</v>
      </c>
      <c r="AG31">
        <f t="shared" si="6"/>
        <v>99.071713276660589</v>
      </c>
      <c r="AH31">
        <f t="shared" si="6"/>
        <v>99.624351861634906</v>
      </c>
      <c r="AI31">
        <f t="shared" si="6"/>
        <v>101.05957563530947</v>
      </c>
      <c r="AJ31">
        <f t="shared" si="6"/>
        <v>0</v>
      </c>
      <c r="AK31">
        <f t="shared" si="6"/>
        <v>0</v>
      </c>
    </row>
    <row r="32" spans="1:37">
      <c r="A32" t="s">
        <v>57</v>
      </c>
      <c r="D32">
        <f t="shared" ref="D32:AK32" si="7">100*D9/AVERAGE($K9:$Q9)</f>
        <v>93.250512781428583</v>
      </c>
      <c r="E32">
        <f t="shared" si="7"/>
        <v>90.760184919171579</v>
      </c>
      <c r="F32">
        <f t="shared" si="7"/>
        <v>92.895940342058282</v>
      </c>
      <c r="G32">
        <f t="shared" si="7"/>
        <v>92.82600998377977</v>
      </c>
      <c r="H32">
        <f t="shared" si="7"/>
        <v>93.631978679281815</v>
      </c>
      <c r="I32">
        <f t="shared" si="7"/>
        <v>97.966799505375434</v>
      </c>
      <c r="J32">
        <f t="shared" si="7"/>
        <v>101.57378006894047</v>
      </c>
      <c r="K32">
        <f t="shared" si="7"/>
        <v>103.60299562997558</v>
      </c>
      <c r="L32">
        <f t="shared" si="7"/>
        <v>104.64703747053377</v>
      </c>
      <c r="M32">
        <f t="shared" si="7"/>
        <v>102.83910127718323</v>
      </c>
      <c r="N32">
        <f t="shared" si="7"/>
        <v>97.904004683246583</v>
      </c>
      <c r="O32">
        <f t="shared" si="7"/>
        <v>97.540257591708738</v>
      </c>
      <c r="P32">
        <f t="shared" si="7"/>
        <v>95.944861949114525</v>
      </c>
      <c r="Q32">
        <f t="shared" si="7"/>
        <v>97.521741398237594</v>
      </c>
      <c r="R32">
        <f t="shared" si="7"/>
        <v>97.116982539917856</v>
      </c>
      <c r="S32">
        <f t="shared" si="7"/>
        <v>97.344843560789073</v>
      </c>
      <c r="T32">
        <f t="shared" si="7"/>
        <v>97.607260562542777</v>
      </c>
      <c r="U32">
        <f t="shared" si="7"/>
        <v>98.561007418045108</v>
      </c>
      <c r="V32">
        <f t="shared" si="7"/>
        <v>96.707830216128443</v>
      </c>
      <c r="W32">
        <f t="shared" si="7"/>
        <v>93.108822673668755</v>
      </c>
      <c r="X32">
        <f t="shared" si="7"/>
        <v>94.424129085628181</v>
      </c>
      <c r="Y32">
        <f t="shared" si="7"/>
        <v>93.078405464622435</v>
      </c>
      <c r="Z32">
        <f t="shared" si="7"/>
        <v>91.938562040107911</v>
      </c>
      <c r="AA32">
        <f t="shared" si="7"/>
        <v>91.049886965053062</v>
      </c>
      <c r="AB32">
        <f t="shared" si="7"/>
        <v>90.192642788778855</v>
      </c>
      <c r="AC32">
        <f t="shared" si="7"/>
        <v>87.53704653008775</v>
      </c>
      <c r="AD32">
        <f t="shared" si="7"/>
        <v>84.764135464473554</v>
      </c>
      <c r="AE32">
        <f t="shared" si="7"/>
        <v>82.793294221642569</v>
      </c>
      <c r="AF32">
        <f t="shared" si="7"/>
        <v>83.131012961041677</v>
      </c>
      <c r="AG32">
        <f t="shared" si="7"/>
        <v>78.480507586182114</v>
      </c>
      <c r="AH32">
        <f t="shared" si="7"/>
        <v>75.518197223501744</v>
      </c>
      <c r="AI32">
        <f t="shared" si="7"/>
        <v>74.135250605270627</v>
      </c>
      <c r="AJ32">
        <f t="shared" si="7"/>
        <v>0</v>
      </c>
      <c r="AK32">
        <f t="shared" si="7"/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A003D-F2D6-48FF-A280-659571302179}">
  <dimension ref="A2:AK32"/>
  <sheetViews>
    <sheetView zoomScale="50" zoomScaleNormal="50" workbookViewId="0"/>
  </sheetViews>
  <sheetFormatPr baseColWidth="10" defaultColWidth="9.140625" defaultRowHeight="15"/>
  <sheetData>
    <row r="2" spans="1:37">
      <c r="A2" s="1" t="s">
        <v>97</v>
      </c>
    </row>
    <row r="3" spans="1:37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>
      <c r="A4" t="s">
        <v>64</v>
      </c>
      <c r="D4" s="3">
        <f>'NOx-CEIP 2023'!B43</f>
        <v>260.10140760000002</v>
      </c>
      <c r="E4" s="3">
        <f>'NOx-CEIP 2023'!C43</f>
        <v>274.4398157</v>
      </c>
      <c r="F4" s="3">
        <f>'NOx-CEIP 2023'!D43</f>
        <v>295.55520919999998</v>
      </c>
      <c r="G4" s="3">
        <f>'NOx-CEIP 2023'!E43</f>
        <v>285.64834680000001</v>
      </c>
      <c r="H4" s="3">
        <f>'NOx-CEIP 2023'!F43</f>
        <v>285.49849010000003</v>
      </c>
      <c r="I4" s="3">
        <f>'NOx-CEIP 2023'!G43</f>
        <v>296.99059349999999</v>
      </c>
      <c r="J4" s="3">
        <f>'NOx-CEIP 2023'!H43</f>
        <v>278.85416880000002</v>
      </c>
      <c r="K4" s="3">
        <f>'NOx-CEIP 2023'!I43</f>
        <v>281.20791589999999</v>
      </c>
      <c r="L4" s="3">
        <f>'NOx-CEIP 2023'!J43</f>
        <v>294.1287653</v>
      </c>
      <c r="M4" s="3">
        <f>'NOx-CEIP 2023'!K43</f>
        <v>305.745541</v>
      </c>
      <c r="N4" s="3">
        <f>'NOx-CEIP 2023'!L43</f>
        <v>300.54073360000001</v>
      </c>
      <c r="O4" s="3">
        <f>'NOx-CEIP 2023'!M43</f>
        <v>297.98941539999998</v>
      </c>
      <c r="P4" s="3">
        <f>'NOx-CEIP 2023'!N43</f>
        <v>303.596585</v>
      </c>
      <c r="Q4" s="3">
        <f>'NOx-CEIP 2023'!O43</f>
        <v>279.13607669999999</v>
      </c>
      <c r="R4" s="3">
        <f>'NOx-CEIP 2023'!P43</f>
        <v>281.73205300000001</v>
      </c>
      <c r="S4" s="3">
        <f>'NOx-CEIP 2023'!Q43</f>
        <v>283.29651919999998</v>
      </c>
      <c r="T4" s="3">
        <f>'NOx-CEIP 2023'!R43</f>
        <v>261.93891300000001</v>
      </c>
      <c r="U4" s="3">
        <f>'NOx-CEIP 2023'!S43</f>
        <v>251.6602</v>
      </c>
      <c r="V4" s="3">
        <f>'NOx-CEIP 2023'!T43</f>
        <v>233.7367802</v>
      </c>
      <c r="W4" s="3">
        <f>'NOx-CEIP 2023'!U43</f>
        <v>220.9933738</v>
      </c>
      <c r="X4" s="3">
        <f>'NOx-CEIP 2023'!V43</f>
        <v>204.03374059999999</v>
      </c>
      <c r="Y4" s="3">
        <f>'NOx-CEIP 2023'!W43</f>
        <v>187.19471480000001</v>
      </c>
      <c r="Z4" s="3">
        <f>'NOx-CEIP 2023'!X43</f>
        <v>173.81642650000001</v>
      </c>
      <c r="AA4" s="3">
        <f>'NOx-CEIP 2023'!Y43</f>
        <v>169.8898571</v>
      </c>
      <c r="AB4" s="3">
        <f>'NOx-CEIP 2023'!Z43</f>
        <v>167.4592395</v>
      </c>
      <c r="AC4" s="3">
        <f>'NOx-CEIP 2023'!AA43</f>
        <v>169.77071810000001</v>
      </c>
      <c r="AD4" s="3">
        <f>'NOx-CEIP 2023'!AB43</f>
        <v>162.21828120000001</v>
      </c>
      <c r="AE4" s="3">
        <f>'NOx-CEIP 2023'!AC43</f>
        <v>165.3148052</v>
      </c>
      <c r="AF4" s="3">
        <f>'NOx-CEIP 2023'!AD43</f>
        <v>160.34793490000001</v>
      </c>
      <c r="AG4" s="3">
        <f>'NOx-CEIP 2023'!AE43</f>
        <v>155.0638266</v>
      </c>
      <c r="AH4" s="3">
        <f>'NOx-CEIP 2023'!AF43</f>
        <v>135.2619866</v>
      </c>
      <c r="AI4" s="3">
        <f>'NOx-CEIP 2023'!AG43</f>
        <v>136.7242454</v>
      </c>
      <c r="AJ4" s="3">
        <f>'NOx-CEIP 2023'!AH43</f>
        <v>0</v>
      </c>
      <c r="AK4" s="3">
        <f>'NOx-CEIP 2023'!AI43</f>
        <v>0</v>
      </c>
    </row>
    <row r="5" spans="1:37">
      <c r="A5" t="s">
        <v>63</v>
      </c>
      <c r="D5" s="3">
        <f>'NH3-CEIP 2023'!B43</f>
        <v>72.921572179999998</v>
      </c>
      <c r="E5" s="3">
        <f>'NH3-CEIP 2023'!C43</f>
        <v>72.867307089999997</v>
      </c>
      <c r="F5" s="3">
        <f>'NH3-CEIP 2023'!D43</f>
        <v>71.832262119999996</v>
      </c>
      <c r="G5" s="3">
        <f>'NH3-CEIP 2023'!E43</f>
        <v>70.803173920000006</v>
      </c>
      <c r="H5" s="3">
        <f>'NH3-CEIP 2023'!F43</f>
        <v>70.180439530000001</v>
      </c>
      <c r="I5" s="3">
        <f>'NH3-CEIP 2023'!G43</f>
        <v>69.950851040000003</v>
      </c>
      <c r="J5" s="3">
        <f>'NH3-CEIP 2023'!H43</f>
        <v>71.036991700000002</v>
      </c>
      <c r="K5" s="3">
        <f>'NH3-CEIP 2023'!I43</f>
        <v>70.235620130000001</v>
      </c>
      <c r="L5" s="3">
        <f>'NH3-CEIP 2023'!J43</f>
        <v>68.102881260000004</v>
      </c>
      <c r="M5" s="3">
        <f>'NH3-CEIP 2023'!K43</f>
        <v>70.844520000000003</v>
      </c>
      <c r="N5" s="3">
        <f>'NH3-CEIP 2023'!L43</f>
        <v>73.226735289999993</v>
      </c>
      <c r="O5" s="3">
        <f>'NH3-CEIP 2023'!M43</f>
        <v>70.367314730000004</v>
      </c>
      <c r="P5" s="3">
        <f>'NH3-CEIP 2023'!N43</f>
        <v>68.273833550000006</v>
      </c>
      <c r="Q5" s="3">
        <f>'NH3-CEIP 2023'!O43</f>
        <v>64.59160584</v>
      </c>
      <c r="R5" s="3">
        <f>'NH3-CEIP 2023'!P43</f>
        <v>65.889128260000007</v>
      </c>
      <c r="S5" s="3">
        <f>'NH3-CEIP 2023'!Q43</f>
        <v>61.528567099999997</v>
      </c>
      <c r="T5" s="3">
        <f>'NH3-CEIP 2023'!R43</f>
        <v>60.602616089999998</v>
      </c>
      <c r="U5" s="3">
        <f>'NH3-CEIP 2023'!S43</f>
        <v>61.349302649999998</v>
      </c>
      <c r="V5" s="3">
        <f>'NH3-CEIP 2023'!T43</f>
        <v>60.0930173</v>
      </c>
      <c r="W5" s="3">
        <f>'NH3-CEIP 2023'!U43</f>
        <v>58.194656000000002</v>
      </c>
      <c r="X5" s="3">
        <f>'NH3-CEIP 2023'!V43</f>
        <v>57.273007980000003</v>
      </c>
      <c r="Y5" s="3">
        <f>'NH3-CEIP 2023'!W43</f>
        <v>57.04327387</v>
      </c>
      <c r="Z5" s="3">
        <f>'NH3-CEIP 2023'!X43</f>
        <v>55.91102746</v>
      </c>
      <c r="AA5" s="3">
        <f>'NH3-CEIP 2023'!Y43</f>
        <v>54.583303489999999</v>
      </c>
      <c r="AB5" s="3">
        <f>'NH3-CEIP 2023'!Z43</f>
        <v>56.730164960000003</v>
      </c>
      <c r="AC5" s="3">
        <f>'NH3-CEIP 2023'!AA43</f>
        <v>57.66831088</v>
      </c>
      <c r="AD5" s="3">
        <f>'NH3-CEIP 2023'!AB43</f>
        <v>58.126321259999997</v>
      </c>
      <c r="AE5" s="3">
        <f>'NH3-CEIP 2023'!AC43</f>
        <v>58.983085719999998</v>
      </c>
      <c r="AF5" s="3">
        <f>'NH3-CEIP 2023'!AD43</f>
        <v>59.099403250000002</v>
      </c>
      <c r="AG5" s="3">
        <f>'NH3-CEIP 2023'!AE43</f>
        <v>60.486513340000002</v>
      </c>
      <c r="AH5" s="3">
        <f>'NH3-CEIP 2023'!AF43</f>
        <v>61.294781460000003</v>
      </c>
      <c r="AI5" s="3">
        <f>'NH3-CEIP 2023'!AG43</f>
        <v>61.370181649999999</v>
      </c>
      <c r="AJ5" s="3">
        <f>'NH3-CEIP 2023'!AH43</f>
        <v>0</v>
      </c>
      <c r="AK5" s="3">
        <f>'NH3-CEIP 2023'!AI43</f>
        <v>0</v>
      </c>
    </row>
    <row r="7" spans="1:37">
      <c r="A7" t="s">
        <v>65</v>
      </c>
      <c r="D7">
        <f t="shared" ref="D7:AK7" si="0">D4*14/46</f>
        <v>79.161297965217386</v>
      </c>
      <c r="E7">
        <f t="shared" si="0"/>
        <v>83.525161299999994</v>
      </c>
      <c r="F7">
        <f t="shared" si="0"/>
        <v>89.951585408695649</v>
      </c>
      <c r="G7">
        <f t="shared" si="0"/>
        <v>86.936453373913039</v>
      </c>
      <c r="H7">
        <f t="shared" si="0"/>
        <v>86.890844813043486</v>
      </c>
      <c r="I7">
        <f t="shared" si="0"/>
        <v>90.388441499999985</v>
      </c>
      <c r="J7">
        <f t="shared" si="0"/>
        <v>84.868660069565223</v>
      </c>
      <c r="K7">
        <f t="shared" si="0"/>
        <v>85.585017882608696</v>
      </c>
      <c r="L7">
        <f t="shared" si="0"/>
        <v>89.517450308695658</v>
      </c>
      <c r="M7">
        <f t="shared" si="0"/>
        <v>93.052990739130422</v>
      </c>
      <c r="N7">
        <f t="shared" si="0"/>
        <v>91.468918921739146</v>
      </c>
      <c r="O7">
        <f t="shared" si="0"/>
        <v>90.692430773913046</v>
      </c>
      <c r="P7">
        <f t="shared" si="0"/>
        <v>92.398960652173898</v>
      </c>
      <c r="Q7">
        <f t="shared" si="0"/>
        <v>84.954458126086948</v>
      </c>
      <c r="R7">
        <f t="shared" si="0"/>
        <v>85.744537869565221</v>
      </c>
      <c r="S7">
        <f t="shared" si="0"/>
        <v>86.220679756521733</v>
      </c>
      <c r="T7">
        <f t="shared" si="0"/>
        <v>79.720538739130447</v>
      </c>
      <c r="U7">
        <f t="shared" si="0"/>
        <v>76.592234782608699</v>
      </c>
      <c r="V7">
        <f t="shared" si="0"/>
        <v>71.137280930434784</v>
      </c>
      <c r="W7">
        <f t="shared" si="0"/>
        <v>67.258852895652169</v>
      </c>
      <c r="X7">
        <f t="shared" si="0"/>
        <v>62.097225399999999</v>
      </c>
      <c r="Y7">
        <f t="shared" si="0"/>
        <v>56.972304504347832</v>
      </c>
      <c r="Z7">
        <f t="shared" si="0"/>
        <v>52.900651543478261</v>
      </c>
      <c r="AA7">
        <f t="shared" si="0"/>
        <v>51.705608682608698</v>
      </c>
      <c r="AB7">
        <f t="shared" si="0"/>
        <v>50.965855499999996</v>
      </c>
      <c r="AC7">
        <f t="shared" si="0"/>
        <v>51.669348986956521</v>
      </c>
      <c r="AD7">
        <f t="shared" si="0"/>
        <v>49.370781234782605</v>
      </c>
      <c r="AE7">
        <f t="shared" si="0"/>
        <v>50.313201582608698</v>
      </c>
      <c r="AF7">
        <f t="shared" si="0"/>
        <v>48.801545404347834</v>
      </c>
      <c r="AG7">
        <f t="shared" si="0"/>
        <v>47.193338530434779</v>
      </c>
      <c r="AH7">
        <f t="shared" si="0"/>
        <v>41.166691573913042</v>
      </c>
      <c r="AI7">
        <f t="shared" si="0"/>
        <v>41.611726860869567</v>
      </c>
      <c r="AJ7">
        <f t="shared" si="0"/>
        <v>0</v>
      </c>
      <c r="AK7">
        <f t="shared" si="0"/>
        <v>0</v>
      </c>
    </row>
    <row r="8" spans="1:37">
      <c r="A8" t="s">
        <v>66</v>
      </c>
      <c r="D8">
        <f t="shared" ref="D8:H8" si="1">D5*14/17</f>
        <v>60.053059442352939</v>
      </c>
      <c r="E8">
        <f t="shared" si="1"/>
        <v>60.008370544705883</v>
      </c>
      <c r="F8">
        <f t="shared" si="1"/>
        <v>59.15598056941176</v>
      </c>
      <c r="G8">
        <f t="shared" si="1"/>
        <v>58.308496169411768</v>
      </c>
      <c r="H8">
        <f t="shared" si="1"/>
        <v>57.795656083529416</v>
      </c>
      <c r="I8">
        <f>I5*14/17</f>
        <v>57.606583209411774</v>
      </c>
      <c r="J8">
        <f t="shared" ref="J8:AK8" si="2">J5*14/17</f>
        <v>58.501051988235297</v>
      </c>
      <c r="K8">
        <f t="shared" si="2"/>
        <v>57.841098930588231</v>
      </c>
      <c r="L8">
        <f t="shared" si="2"/>
        <v>56.084725743529418</v>
      </c>
      <c r="M8">
        <f t="shared" si="2"/>
        <v>58.342545882352944</v>
      </c>
      <c r="N8">
        <f t="shared" si="2"/>
        <v>60.30437023882353</v>
      </c>
      <c r="O8">
        <f t="shared" si="2"/>
        <v>57.949553307058828</v>
      </c>
      <c r="P8">
        <f t="shared" si="2"/>
        <v>56.225509982352946</v>
      </c>
      <c r="Q8">
        <f t="shared" si="2"/>
        <v>53.193087162352938</v>
      </c>
      <c r="R8">
        <f t="shared" si="2"/>
        <v>54.261635037647068</v>
      </c>
      <c r="S8">
        <f t="shared" si="2"/>
        <v>50.670584670588234</v>
      </c>
      <c r="T8">
        <f t="shared" si="2"/>
        <v>49.908036780000003</v>
      </c>
      <c r="U8">
        <f t="shared" si="2"/>
        <v>50.522955123529407</v>
      </c>
      <c r="V8">
        <f t="shared" si="2"/>
        <v>49.488367188235294</v>
      </c>
      <c r="W8">
        <f t="shared" si="2"/>
        <v>47.925010823529412</v>
      </c>
      <c r="X8">
        <f t="shared" si="2"/>
        <v>47.166006571764711</v>
      </c>
      <c r="Y8">
        <f t="shared" si="2"/>
        <v>46.976813775294119</v>
      </c>
      <c r="Z8">
        <f t="shared" si="2"/>
        <v>46.044375555294117</v>
      </c>
      <c r="AA8">
        <f t="shared" si="2"/>
        <v>44.950955815294115</v>
      </c>
      <c r="AB8">
        <f t="shared" si="2"/>
        <v>46.718959378823527</v>
      </c>
      <c r="AC8">
        <f t="shared" si="2"/>
        <v>47.491550136470593</v>
      </c>
      <c r="AD8">
        <f t="shared" si="2"/>
        <v>47.868735155294118</v>
      </c>
      <c r="AE8">
        <f t="shared" si="2"/>
        <v>48.57430588705882</v>
      </c>
      <c r="AF8">
        <f t="shared" si="2"/>
        <v>48.670096794117647</v>
      </c>
      <c r="AG8">
        <f t="shared" si="2"/>
        <v>49.81242275058824</v>
      </c>
      <c r="AH8">
        <f t="shared" si="2"/>
        <v>50.478055320000003</v>
      </c>
      <c r="AI8">
        <f t="shared" si="2"/>
        <v>50.540149594117644</v>
      </c>
      <c r="AJ8">
        <f t="shared" si="2"/>
        <v>0</v>
      </c>
      <c r="AK8">
        <f t="shared" si="2"/>
        <v>0</v>
      </c>
    </row>
    <row r="9" spans="1:37">
      <c r="A9" t="s">
        <v>67</v>
      </c>
      <c r="D9">
        <f t="shared" ref="D9:H9" si="3">D7+D8</f>
        <v>139.21435740757033</v>
      </c>
      <c r="E9">
        <f t="shared" si="3"/>
        <v>143.53353184470586</v>
      </c>
      <c r="F9">
        <f t="shared" si="3"/>
        <v>149.1075659781074</v>
      </c>
      <c r="G9">
        <f t="shared" si="3"/>
        <v>145.24494954332482</v>
      </c>
      <c r="H9">
        <f t="shared" si="3"/>
        <v>144.68650089657291</v>
      </c>
      <c r="I9">
        <f>I7+I8</f>
        <v>147.99502470941175</v>
      </c>
      <c r="J9">
        <f t="shared" ref="J9:AD9" si="4">J7+J8</f>
        <v>143.36971205780051</v>
      </c>
      <c r="K9">
        <f t="shared" si="4"/>
        <v>143.42611681319693</v>
      </c>
      <c r="L9">
        <f t="shared" si="4"/>
        <v>145.60217605222508</v>
      </c>
      <c r="M9">
        <f t="shared" si="4"/>
        <v>151.39553662148336</v>
      </c>
      <c r="N9">
        <f t="shared" si="4"/>
        <v>151.77328916056268</v>
      </c>
      <c r="O9">
        <f t="shared" si="4"/>
        <v>148.64198408097187</v>
      </c>
      <c r="P9">
        <f t="shared" si="4"/>
        <v>148.62447063452686</v>
      </c>
      <c r="Q9">
        <f t="shared" si="4"/>
        <v>138.14754528843989</v>
      </c>
      <c r="R9">
        <f t="shared" si="4"/>
        <v>140.00617290721229</v>
      </c>
      <c r="S9">
        <f t="shared" si="4"/>
        <v>136.89126442710997</v>
      </c>
      <c r="T9">
        <f t="shared" si="4"/>
        <v>129.62857551913044</v>
      </c>
      <c r="U9">
        <f t="shared" si="4"/>
        <v>127.11518990613811</v>
      </c>
      <c r="V9">
        <f t="shared" si="4"/>
        <v>120.62564811867009</v>
      </c>
      <c r="W9">
        <f t="shared" si="4"/>
        <v>115.18386371918157</v>
      </c>
      <c r="X9">
        <f t="shared" si="4"/>
        <v>109.26323197176471</v>
      </c>
      <c r="Y9">
        <f t="shared" si="4"/>
        <v>103.94911827964195</v>
      </c>
      <c r="Z9">
        <f t="shared" si="4"/>
        <v>98.945027098772385</v>
      </c>
      <c r="AA9">
        <f t="shared" si="4"/>
        <v>96.656564497902821</v>
      </c>
      <c r="AB9">
        <f t="shared" si="4"/>
        <v>97.684814878823516</v>
      </c>
      <c r="AC9">
        <f t="shared" si="4"/>
        <v>99.160899123427114</v>
      </c>
      <c r="AD9">
        <f t="shared" si="4"/>
        <v>97.239516390076716</v>
      </c>
      <c r="AE9">
        <f>AE7+AE8</f>
        <v>98.887507469667526</v>
      </c>
      <c r="AF9">
        <f>AF7+AF8</f>
        <v>97.471642198465474</v>
      </c>
      <c r="AG9">
        <f>AG7+AG8</f>
        <v>97.005761281023013</v>
      </c>
      <c r="AH9">
        <f t="shared" ref="AH9:AK9" si="5">AH7+AH8</f>
        <v>91.644746893913037</v>
      </c>
      <c r="AI9">
        <f t="shared" si="5"/>
        <v>92.151876454987217</v>
      </c>
      <c r="AJ9">
        <f t="shared" si="5"/>
        <v>0</v>
      </c>
      <c r="AK9">
        <f t="shared" si="5"/>
        <v>0</v>
      </c>
    </row>
    <row r="28" spans="1:37">
      <c r="A28" t="s">
        <v>95</v>
      </c>
    </row>
    <row r="29" spans="1:37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>
      <c r="A30" t="s">
        <v>68</v>
      </c>
      <c r="D30">
        <f t="shared" ref="D30:AK31" si="6">100*D4/AVERAGE($K4:$Q4)</f>
        <v>88.283474595896294</v>
      </c>
      <c r="E30">
        <f t="shared" si="6"/>
        <v>93.15020907043106</v>
      </c>
      <c r="F30">
        <f t="shared" si="6"/>
        <v>100.31718414696118</v>
      </c>
      <c r="G30">
        <f t="shared" si="6"/>
        <v>96.954602440519707</v>
      </c>
      <c r="H30">
        <f t="shared" si="6"/>
        <v>96.903738163045986</v>
      </c>
      <c r="I30">
        <f t="shared" si="6"/>
        <v>100.804381484929</v>
      </c>
      <c r="J30">
        <f t="shared" si="6"/>
        <v>94.648526335828166</v>
      </c>
      <c r="K30">
        <f t="shared" si="6"/>
        <v>95.447433862801546</v>
      </c>
      <c r="L30">
        <f t="shared" si="6"/>
        <v>99.833021354571443</v>
      </c>
      <c r="M30">
        <f t="shared" si="6"/>
        <v>103.77598087893649</v>
      </c>
      <c r="N30">
        <f t="shared" si="6"/>
        <v>102.0093680562136</v>
      </c>
      <c r="O30">
        <f t="shared" si="6"/>
        <v>101.14340105674954</v>
      </c>
      <c r="P30">
        <f t="shared" si="6"/>
        <v>103.04658343282402</v>
      </c>
      <c r="Q30">
        <f t="shared" si="6"/>
        <v>94.744211357903481</v>
      </c>
      <c r="R30">
        <f t="shared" si="6"/>
        <v>95.625336184744299</v>
      </c>
      <c r="S30">
        <f t="shared" si="6"/>
        <v>96.156346429164955</v>
      </c>
      <c r="T30">
        <f t="shared" si="6"/>
        <v>88.907159653188245</v>
      </c>
      <c r="U30">
        <f t="shared" si="6"/>
        <v>85.418364623637572</v>
      </c>
      <c r="V30">
        <f t="shared" si="6"/>
        <v>79.334807478809253</v>
      </c>
      <c r="W30">
        <f t="shared" si="6"/>
        <v>75.009447591062212</v>
      </c>
      <c r="X30">
        <f t="shared" si="6"/>
        <v>69.253018356082862</v>
      </c>
      <c r="Y30">
        <f t="shared" si="6"/>
        <v>63.537525617496314</v>
      </c>
      <c r="Z30">
        <f t="shared" si="6"/>
        <v>58.996674469601082</v>
      </c>
      <c r="AA30">
        <f t="shared" si="6"/>
        <v>57.663920475408837</v>
      </c>
      <c r="AB30">
        <f t="shared" si="6"/>
        <v>56.838921606229562</v>
      </c>
      <c r="AC30">
        <f t="shared" si="6"/>
        <v>57.623482382524486</v>
      </c>
      <c r="AD30">
        <f t="shared" si="6"/>
        <v>55.06003846520575</v>
      </c>
      <c r="AE30">
        <f t="shared" si="6"/>
        <v>56.111058913007369</v>
      </c>
      <c r="AF30">
        <f t="shared" si="6"/>
        <v>54.425206567965468</v>
      </c>
      <c r="AG30">
        <f t="shared" si="6"/>
        <v>52.631677478025175</v>
      </c>
      <c r="AH30">
        <f t="shared" si="6"/>
        <v>45.910547997324883</v>
      </c>
      <c r="AI30">
        <f t="shared" si="6"/>
        <v>46.406867063083091</v>
      </c>
      <c r="AJ30">
        <f t="shared" si="6"/>
        <v>0</v>
      </c>
      <c r="AK30">
        <f t="shared" si="6"/>
        <v>0</v>
      </c>
    </row>
    <row r="31" spans="1:37">
      <c r="A31" t="s">
        <v>69</v>
      </c>
      <c r="D31">
        <f t="shared" si="6"/>
        <v>105.10838608818099</v>
      </c>
      <c r="E31">
        <f t="shared" si="6"/>
        <v>105.03016895900622</v>
      </c>
      <c r="F31">
        <f t="shared" si="6"/>
        <v>103.53826604093902</v>
      </c>
      <c r="G31">
        <f t="shared" si="6"/>
        <v>102.0549491484097</v>
      </c>
      <c r="H31">
        <f t="shared" si="6"/>
        <v>101.15734635766159</v>
      </c>
      <c r="I31">
        <f t="shared" si="6"/>
        <v>100.82641992633404</v>
      </c>
      <c r="J31">
        <f t="shared" si="6"/>
        <v>102.39197163379794</v>
      </c>
      <c r="K31">
        <f t="shared" si="6"/>
        <v>101.23688309330767</v>
      </c>
      <c r="L31">
        <f t="shared" si="6"/>
        <v>98.162775749325959</v>
      </c>
      <c r="M31">
        <f t="shared" si="6"/>
        <v>102.11454495264093</v>
      </c>
      <c r="N31">
        <f t="shared" si="6"/>
        <v>105.54824498078105</v>
      </c>
      <c r="O31">
        <f t="shared" si="6"/>
        <v>101.42670630266417</v>
      </c>
      <c r="P31">
        <f t="shared" si="6"/>
        <v>98.409184579563814</v>
      </c>
      <c r="Q31">
        <f t="shared" si="6"/>
        <v>93.101660341716538</v>
      </c>
      <c r="R31">
        <f t="shared" si="6"/>
        <v>94.971895491649803</v>
      </c>
      <c r="S31">
        <f t="shared" si="6"/>
        <v>88.686628563571801</v>
      </c>
      <c r="T31">
        <f t="shared" si="6"/>
        <v>87.351972530408077</v>
      </c>
      <c r="U31">
        <f t="shared" si="6"/>
        <v>88.428238673458409</v>
      </c>
      <c r="V31">
        <f t="shared" si="6"/>
        <v>86.617442201890555</v>
      </c>
      <c r="W31">
        <f t="shared" si="6"/>
        <v>83.881164218707042</v>
      </c>
      <c r="X31">
        <f t="shared" si="6"/>
        <v>82.552710470007739</v>
      </c>
      <c r="Y31">
        <f t="shared" si="6"/>
        <v>82.221574143545936</v>
      </c>
      <c r="Z31">
        <f t="shared" si="6"/>
        <v>80.589566093644379</v>
      </c>
      <c r="AA31">
        <f t="shared" si="6"/>
        <v>78.675798747641281</v>
      </c>
      <c r="AB31">
        <f t="shared" si="6"/>
        <v>81.770262258515629</v>
      </c>
      <c r="AC31">
        <f t="shared" si="6"/>
        <v>83.122495906509513</v>
      </c>
      <c r="AD31">
        <f t="shared" si="6"/>
        <v>83.782667244211936</v>
      </c>
      <c r="AE31">
        <f t="shared" si="6"/>
        <v>85.01759851291834</v>
      </c>
      <c r="AF31">
        <f t="shared" si="6"/>
        <v>85.185257375537006</v>
      </c>
      <c r="AG31">
        <f t="shared" si="6"/>
        <v>87.184623249419232</v>
      </c>
      <c r="AH31">
        <f t="shared" si="6"/>
        <v>88.349652404441045</v>
      </c>
      <c r="AI31">
        <f t="shared" si="6"/>
        <v>88.458333444148735</v>
      </c>
      <c r="AJ31">
        <f t="shared" si="6"/>
        <v>0</v>
      </c>
      <c r="AK31">
        <f t="shared" si="6"/>
        <v>0</v>
      </c>
    </row>
    <row r="32" spans="1:37">
      <c r="A32" t="s">
        <v>57</v>
      </c>
      <c r="D32">
        <f t="shared" ref="D32:AK32" si="7">100*D9/AVERAGE($K9:$Q9)</f>
        <v>94.831642453604971</v>
      </c>
      <c r="E32">
        <f t="shared" si="7"/>
        <v>97.773827538136445</v>
      </c>
      <c r="F32">
        <f t="shared" si="7"/>
        <v>101.57081243111976</v>
      </c>
      <c r="G32">
        <f t="shared" si="7"/>
        <v>98.939630795117026</v>
      </c>
      <c r="H32">
        <f t="shared" si="7"/>
        <v>98.559220301661725</v>
      </c>
      <c r="I32">
        <f t="shared" si="7"/>
        <v>100.81295873145467</v>
      </c>
      <c r="J32">
        <f t="shared" si="7"/>
        <v>97.662234885281308</v>
      </c>
      <c r="K32">
        <f t="shared" si="7"/>
        <v>97.700657327449235</v>
      </c>
      <c r="L32">
        <f t="shared" si="7"/>
        <v>99.182970470692311</v>
      </c>
      <c r="M32">
        <f t="shared" si="7"/>
        <v>103.12935867618668</v>
      </c>
      <c r="N32">
        <f t="shared" si="7"/>
        <v>103.38668050986104</v>
      </c>
      <c r="O32">
        <f t="shared" si="7"/>
        <v>101.25366198181111</v>
      </c>
      <c r="P32">
        <f t="shared" si="7"/>
        <v>101.24173197026393</v>
      </c>
      <c r="Q32">
        <f t="shared" si="7"/>
        <v>94.104939063735728</v>
      </c>
      <c r="R32">
        <f t="shared" si="7"/>
        <v>95.371020472866547</v>
      </c>
      <c r="S32">
        <f t="shared" si="7"/>
        <v>93.249171169666013</v>
      </c>
      <c r="T32">
        <f t="shared" si="7"/>
        <v>88.301888930974826</v>
      </c>
      <c r="U32">
        <f t="shared" si="7"/>
        <v>86.589791915711359</v>
      </c>
      <c r="V32">
        <f t="shared" si="7"/>
        <v>82.169170954360496</v>
      </c>
      <c r="W32">
        <f t="shared" si="7"/>
        <v>78.462273461229969</v>
      </c>
      <c r="X32">
        <f t="shared" si="7"/>
        <v>74.429189205942038</v>
      </c>
      <c r="Y32">
        <f t="shared" si="7"/>
        <v>70.809259918520794</v>
      </c>
      <c r="Z32">
        <f t="shared" si="7"/>
        <v>67.400515342843462</v>
      </c>
      <c r="AA32">
        <f t="shared" si="7"/>
        <v>65.841633980494066</v>
      </c>
      <c r="AB32">
        <f t="shared" si="7"/>
        <v>66.542069440543472</v>
      </c>
      <c r="AC32">
        <f t="shared" si="7"/>
        <v>67.547565539669506</v>
      </c>
      <c r="AD32">
        <f t="shared" si="7"/>
        <v>66.238735877422982</v>
      </c>
      <c r="AE32">
        <f t="shared" si="7"/>
        <v>67.361333458137665</v>
      </c>
      <c r="AF32">
        <f t="shared" si="7"/>
        <v>66.396858014214743</v>
      </c>
      <c r="AG32">
        <f t="shared" si="7"/>
        <v>66.079503874802839</v>
      </c>
      <c r="AH32">
        <f t="shared" si="7"/>
        <v>62.427626230756054</v>
      </c>
      <c r="AI32">
        <f t="shared" si="7"/>
        <v>62.773078597228888</v>
      </c>
      <c r="AJ32">
        <f t="shared" si="7"/>
        <v>0</v>
      </c>
      <c r="AK32">
        <f t="shared" si="7"/>
        <v>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623D7-C046-4E4C-A9CE-8E803CF184EF}">
  <dimension ref="A2:AK32"/>
  <sheetViews>
    <sheetView zoomScale="50" zoomScaleNormal="50" workbookViewId="0"/>
  </sheetViews>
  <sheetFormatPr baseColWidth="10" defaultColWidth="9.140625" defaultRowHeight="15"/>
  <sheetData>
    <row r="2" spans="1:37">
      <c r="A2" s="1" t="s">
        <v>98</v>
      </c>
    </row>
    <row r="3" spans="1:37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>
      <c r="A4" t="s">
        <v>64</v>
      </c>
      <c r="D4" s="3">
        <f>'NOx-CEIP 2023'!B49</f>
        <v>1311.3781369999999</v>
      </c>
      <c r="E4" s="3">
        <f>'NOx-CEIP 2023'!C49</f>
        <v>1351.11475</v>
      </c>
      <c r="F4" s="3">
        <f>'NOx-CEIP 2023'!D49</f>
        <v>1370.1240479999999</v>
      </c>
      <c r="G4" s="3">
        <f>'NOx-CEIP 2023'!E49</f>
        <v>1308.0259490000001</v>
      </c>
      <c r="H4" s="3">
        <f>'NOx-CEIP 2023'!F49</f>
        <v>1313.802107</v>
      </c>
      <c r="I4" s="3">
        <f>'NOx-CEIP 2023'!G49</f>
        <v>1320.1109879999999</v>
      </c>
      <c r="J4" s="3">
        <f>'NOx-CEIP 2023'!H49</f>
        <v>1305.7099229999999</v>
      </c>
      <c r="K4" s="3">
        <f>'NOx-CEIP 2023'!I49</f>
        <v>1327.24459</v>
      </c>
      <c r="L4" s="3">
        <f>'NOx-CEIP 2023'!J49</f>
        <v>1323.7064270000001</v>
      </c>
      <c r="M4" s="3">
        <f>'NOx-CEIP 2023'!K49</f>
        <v>1327.1840950000001</v>
      </c>
      <c r="N4" s="3">
        <f>'NOx-CEIP 2023'!L49</f>
        <v>1335.0276690000001</v>
      </c>
      <c r="O4" s="3">
        <f>'NOx-CEIP 2023'!M49</f>
        <v>1301.8276350000001</v>
      </c>
      <c r="P4" s="3">
        <f>'NOx-CEIP 2023'!N49</f>
        <v>1325.141488</v>
      </c>
      <c r="Q4" s="3">
        <f>'NOx-CEIP 2023'!O49</f>
        <v>1332.005187</v>
      </c>
      <c r="R4" s="3">
        <f>'NOx-CEIP 2023'!P49</f>
        <v>1346.1549190000001</v>
      </c>
      <c r="S4" s="3">
        <f>'NOx-CEIP 2023'!Q49</f>
        <v>1322.0009540000001</v>
      </c>
      <c r="T4" s="3">
        <f>'NOx-CEIP 2023'!R49</f>
        <v>1291.7826540000001</v>
      </c>
      <c r="U4" s="3">
        <f>'NOx-CEIP 2023'!S49</f>
        <v>1293.494637</v>
      </c>
      <c r="V4" s="3">
        <f>'NOx-CEIP 2023'!T49</f>
        <v>1104.948396</v>
      </c>
      <c r="W4" s="3">
        <f>'NOx-CEIP 2023'!U49</f>
        <v>988.96348169999999</v>
      </c>
      <c r="X4" s="3">
        <f>'NOx-CEIP 2023'!V49</f>
        <v>936.11030270000003</v>
      </c>
      <c r="Y4" s="3">
        <f>'NOx-CEIP 2023'!W49</f>
        <v>935.77355379999995</v>
      </c>
      <c r="Z4" s="3">
        <f>'NOx-CEIP 2023'!X49</f>
        <v>881.61634489999994</v>
      </c>
      <c r="AA4" s="3">
        <f>'NOx-CEIP 2023'!Y49</f>
        <v>812.73549049999997</v>
      </c>
      <c r="AB4" s="3">
        <f>'NOx-CEIP 2023'!Z49</f>
        <v>794.01171669999997</v>
      </c>
      <c r="AC4" s="3">
        <f>'NOx-CEIP 2023'!AA49</f>
        <v>812.26126539999996</v>
      </c>
      <c r="AD4" s="3">
        <f>'NOx-CEIP 2023'!AB49</f>
        <v>761.85058860000004</v>
      </c>
      <c r="AE4" s="3">
        <f>'NOx-CEIP 2023'!AC49</f>
        <v>754.37320169999998</v>
      </c>
      <c r="AF4" s="3">
        <f>'NOx-CEIP 2023'!AD49</f>
        <v>741.53530679999994</v>
      </c>
      <c r="AG4" s="3">
        <f>'NOx-CEIP 2023'!AE49</f>
        <v>679.23720419999995</v>
      </c>
      <c r="AH4" s="3">
        <f>'NOx-CEIP 2023'!AF49</f>
        <v>599.35558979999996</v>
      </c>
      <c r="AI4" s="3">
        <f>'NOx-CEIP 2023'!AG49</f>
        <v>620.4527372</v>
      </c>
      <c r="AJ4" s="3">
        <f>'NOx-CEIP 2023'!AH49</f>
        <v>0</v>
      </c>
      <c r="AK4" s="3">
        <f>'NOx-CEIP 2023'!AI49</f>
        <v>0</v>
      </c>
    </row>
    <row r="5" spans="1:37">
      <c r="A5" t="s">
        <v>63</v>
      </c>
      <c r="D5" s="3">
        <f>'NH3-CEIP 2023'!B49</f>
        <v>488.74583610000002</v>
      </c>
      <c r="E5" s="3">
        <f>'NH3-CEIP 2023'!C49</f>
        <v>486.5894232</v>
      </c>
      <c r="F5" s="3">
        <f>'NH3-CEIP 2023'!D49</f>
        <v>490.98558350000002</v>
      </c>
      <c r="G5" s="3">
        <f>'NH3-CEIP 2023'!E49</f>
        <v>470.61174679999999</v>
      </c>
      <c r="H5" s="3">
        <f>'NH3-CEIP 2023'!F49</f>
        <v>493.6775341</v>
      </c>
      <c r="I5" s="3">
        <f>'NH3-CEIP 2023'!G49</f>
        <v>491.68356219999998</v>
      </c>
      <c r="J5" s="3">
        <f>'NH3-CEIP 2023'!H49</f>
        <v>537.9333805</v>
      </c>
      <c r="K5" s="3">
        <f>'NH3-CEIP 2023'!I49</f>
        <v>533.74112000000002</v>
      </c>
      <c r="L5" s="3">
        <f>'NH3-CEIP 2023'!J49</f>
        <v>562.72601459999998</v>
      </c>
      <c r="M5" s="3">
        <f>'NH3-CEIP 2023'!K49</f>
        <v>550.62528229999998</v>
      </c>
      <c r="N5" s="3">
        <f>'NH3-CEIP 2023'!L49</f>
        <v>573.21321750000004</v>
      </c>
      <c r="O5" s="3">
        <f>'NH3-CEIP 2023'!M49</f>
        <v>574.11843899999997</v>
      </c>
      <c r="P5" s="3">
        <f>'NH3-CEIP 2023'!N49</f>
        <v>565.98814170000003</v>
      </c>
      <c r="Q5" s="3">
        <f>'NH3-CEIP 2023'!O49</f>
        <v>571.84117409999999</v>
      </c>
      <c r="R5" s="3">
        <f>'NH3-CEIP 2023'!P49</f>
        <v>543.71936119999998</v>
      </c>
      <c r="S5" s="3">
        <f>'NH3-CEIP 2023'!Q49</f>
        <v>508.70135590000001</v>
      </c>
      <c r="T5" s="3">
        <f>'NH3-CEIP 2023'!R49</f>
        <v>503.72692000000001</v>
      </c>
      <c r="U5" s="3">
        <f>'NH3-CEIP 2023'!S49</f>
        <v>510.21438239999998</v>
      </c>
      <c r="V5" s="3">
        <f>'NH3-CEIP 2023'!T49</f>
        <v>460.47015099999999</v>
      </c>
      <c r="W5" s="3">
        <f>'NH3-CEIP 2023'!U49</f>
        <v>456.98742879999998</v>
      </c>
      <c r="X5" s="3">
        <f>'NH3-CEIP 2023'!V49</f>
        <v>456.35197699999998</v>
      </c>
      <c r="Y5" s="3">
        <f>'NH3-CEIP 2023'!W49</f>
        <v>447.41752070000001</v>
      </c>
      <c r="Z5" s="3">
        <f>'NH3-CEIP 2023'!X49</f>
        <v>444.13396260000002</v>
      </c>
      <c r="AA5" s="3">
        <f>'NH3-CEIP 2023'!Y49</f>
        <v>447.31759890000001</v>
      </c>
      <c r="AB5" s="3">
        <f>'NH3-CEIP 2023'!Z49</f>
        <v>466.39004999999997</v>
      </c>
      <c r="AC5" s="3">
        <f>'NH3-CEIP 2023'!AA49</f>
        <v>470.50306119999999</v>
      </c>
      <c r="AD5" s="3">
        <f>'NH3-CEIP 2023'!AB49</f>
        <v>470.98890549999999</v>
      </c>
      <c r="AE5" s="3">
        <f>'NH3-CEIP 2023'!AC49</f>
        <v>487.62139300000001</v>
      </c>
      <c r="AF5" s="3">
        <f>'NH3-CEIP 2023'!AD49</f>
        <v>483.94153729999999</v>
      </c>
      <c r="AG5" s="3">
        <f>'NH3-CEIP 2023'!AE49</f>
        <v>477.70044389999998</v>
      </c>
      <c r="AH5" s="3">
        <f>'NH3-CEIP 2023'!AF49</f>
        <v>490.57401499999997</v>
      </c>
      <c r="AI5" s="3">
        <f>'NH3-CEIP 2023'!AG49</f>
        <v>478.77580360000002</v>
      </c>
      <c r="AJ5" s="3">
        <f>'NH3-CEIP 2023'!AH49</f>
        <v>0</v>
      </c>
      <c r="AK5" s="3">
        <f>'NH3-CEIP 2023'!AI49</f>
        <v>0</v>
      </c>
    </row>
    <row r="7" spans="1:37">
      <c r="A7" t="s">
        <v>65</v>
      </c>
      <c r="D7">
        <f t="shared" ref="D7:AK7" si="0">D4*14/46</f>
        <v>399.11508517391303</v>
      </c>
      <c r="E7">
        <f t="shared" si="0"/>
        <v>411.20883695652168</v>
      </c>
      <c r="F7">
        <f t="shared" si="0"/>
        <v>416.99427547826087</v>
      </c>
      <c r="G7">
        <f t="shared" si="0"/>
        <v>398.09485404347828</v>
      </c>
      <c r="H7">
        <f t="shared" si="0"/>
        <v>399.85281517391303</v>
      </c>
      <c r="I7">
        <f t="shared" si="0"/>
        <v>401.77290939130432</v>
      </c>
      <c r="J7">
        <f t="shared" si="0"/>
        <v>397.38997656521735</v>
      </c>
      <c r="K7">
        <f t="shared" si="0"/>
        <v>403.94400565217393</v>
      </c>
      <c r="L7">
        <f t="shared" si="0"/>
        <v>402.86717343478261</v>
      </c>
      <c r="M7">
        <f t="shared" si="0"/>
        <v>403.92559413043477</v>
      </c>
      <c r="N7">
        <f t="shared" si="0"/>
        <v>406.31276882608699</v>
      </c>
      <c r="O7">
        <f t="shared" si="0"/>
        <v>396.20841065217394</v>
      </c>
      <c r="P7">
        <f t="shared" si="0"/>
        <v>403.30393113043482</v>
      </c>
      <c r="Q7">
        <f t="shared" si="0"/>
        <v>405.39288299999998</v>
      </c>
      <c r="R7">
        <f t="shared" si="0"/>
        <v>409.69932317391306</v>
      </c>
      <c r="S7">
        <f t="shared" si="0"/>
        <v>402.3481164347827</v>
      </c>
      <c r="T7">
        <f t="shared" si="0"/>
        <v>393.15124252173916</v>
      </c>
      <c r="U7">
        <f t="shared" si="0"/>
        <v>393.67228082608699</v>
      </c>
      <c r="V7">
        <f t="shared" si="0"/>
        <v>336.28864226086955</v>
      </c>
      <c r="W7">
        <f t="shared" si="0"/>
        <v>300.98888573478263</v>
      </c>
      <c r="X7">
        <f t="shared" si="0"/>
        <v>284.90313560434782</v>
      </c>
      <c r="Y7">
        <f t="shared" si="0"/>
        <v>284.80064680869566</v>
      </c>
      <c r="Z7">
        <f t="shared" si="0"/>
        <v>268.31801801304346</v>
      </c>
      <c r="AA7">
        <f t="shared" si="0"/>
        <v>247.35427971739128</v>
      </c>
      <c r="AB7">
        <f t="shared" si="0"/>
        <v>241.65573986521738</v>
      </c>
      <c r="AC7">
        <f t="shared" si="0"/>
        <v>247.20995033913042</v>
      </c>
      <c r="AD7">
        <f t="shared" si="0"/>
        <v>231.86757044347826</v>
      </c>
      <c r="AE7">
        <f t="shared" si="0"/>
        <v>229.59184399565217</v>
      </c>
      <c r="AF7">
        <f t="shared" si="0"/>
        <v>225.6846585913043</v>
      </c>
      <c r="AG7">
        <f t="shared" si="0"/>
        <v>206.72436649565216</v>
      </c>
      <c r="AH7">
        <f t="shared" si="0"/>
        <v>182.41257080869565</v>
      </c>
      <c r="AI7">
        <f t="shared" si="0"/>
        <v>188.83344175652172</v>
      </c>
      <c r="AJ7">
        <f t="shared" si="0"/>
        <v>0</v>
      </c>
      <c r="AK7">
        <f t="shared" si="0"/>
        <v>0</v>
      </c>
    </row>
    <row r="8" spans="1:37">
      <c r="A8" t="s">
        <v>66</v>
      </c>
      <c r="D8">
        <f t="shared" ref="D8:H8" si="1">D5*14/17</f>
        <v>402.49657090588238</v>
      </c>
      <c r="E8">
        <f t="shared" si="1"/>
        <v>400.7207014588235</v>
      </c>
      <c r="F8">
        <f t="shared" si="1"/>
        <v>404.34106876470594</v>
      </c>
      <c r="G8">
        <f t="shared" si="1"/>
        <v>387.56261501176465</v>
      </c>
      <c r="H8">
        <f t="shared" si="1"/>
        <v>406.5579692588235</v>
      </c>
      <c r="I8">
        <f>I5*14/17</f>
        <v>404.91587475294119</v>
      </c>
      <c r="J8">
        <f t="shared" ref="J8:AK8" si="2">J5*14/17</f>
        <v>443.00396041176469</v>
      </c>
      <c r="K8">
        <f t="shared" si="2"/>
        <v>439.55151058823532</v>
      </c>
      <c r="L8">
        <f t="shared" si="2"/>
        <v>463.4214237882353</v>
      </c>
      <c r="M8">
        <f t="shared" si="2"/>
        <v>453.4561148352941</v>
      </c>
      <c r="N8">
        <f t="shared" si="2"/>
        <v>472.05794382352946</v>
      </c>
      <c r="O8">
        <f t="shared" si="2"/>
        <v>472.80342035294115</v>
      </c>
      <c r="P8">
        <f t="shared" si="2"/>
        <v>466.1078814</v>
      </c>
      <c r="Q8">
        <f t="shared" si="2"/>
        <v>470.92802572941173</v>
      </c>
      <c r="R8">
        <f t="shared" si="2"/>
        <v>447.76888569411761</v>
      </c>
      <c r="S8">
        <f t="shared" si="2"/>
        <v>418.9305283882353</v>
      </c>
      <c r="T8">
        <f t="shared" si="2"/>
        <v>414.83393411764706</v>
      </c>
      <c r="U8">
        <f t="shared" si="2"/>
        <v>420.17655021176466</v>
      </c>
      <c r="V8">
        <f t="shared" si="2"/>
        <v>379.21071258823531</v>
      </c>
      <c r="W8">
        <f t="shared" si="2"/>
        <v>376.34258842352938</v>
      </c>
      <c r="X8">
        <f t="shared" si="2"/>
        <v>375.81927517647057</v>
      </c>
      <c r="Y8">
        <f t="shared" si="2"/>
        <v>368.46148763529413</v>
      </c>
      <c r="Z8">
        <f t="shared" si="2"/>
        <v>365.75738096470593</v>
      </c>
      <c r="AA8">
        <f t="shared" si="2"/>
        <v>368.37919909411767</v>
      </c>
      <c r="AB8">
        <f t="shared" si="2"/>
        <v>384.08592352941173</v>
      </c>
      <c r="AC8">
        <f t="shared" si="2"/>
        <v>387.47310922352938</v>
      </c>
      <c r="AD8">
        <f t="shared" si="2"/>
        <v>387.87321629411764</v>
      </c>
      <c r="AE8">
        <f t="shared" si="2"/>
        <v>401.5705589411765</v>
      </c>
      <c r="AF8">
        <f t="shared" si="2"/>
        <v>398.54008954117643</v>
      </c>
      <c r="AG8">
        <f t="shared" si="2"/>
        <v>393.40036556470585</v>
      </c>
      <c r="AH8">
        <f t="shared" si="2"/>
        <v>404.00212999999997</v>
      </c>
      <c r="AI8">
        <f t="shared" si="2"/>
        <v>394.28595590588236</v>
      </c>
      <c r="AJ8">
        <f t="shared" si="2"/>
        <v>0</v>
      </c>
      <c r="AK8">
        <f t="shared" si="2"/>
        <v>0</v>
      </c>
    </row>
    <row r="9" spans="1:37">
      <c r="A9" t="s">
        <v>67</v>
      </c>
      <c r="D9">
        <f t="shared" ref="D9:H9" si="3">D7+D8</f>
        <v>801.61165607979547</v>
      </c>
      <c r="E9">
        <f t="shared" si="3"/>
        <v>811.92953841534518</v>
      </c>
      <c r="F9">
        <f t="shared" si="3"/>
        <v>821.33534424296681</v>
      </c>
      <c r="G9">
        <f t="shared" si="3"/>
        <v>785.65746905524293</v>
      </c>
      <c r="H9">
        <f t="shared" si="3"/>
        <v>806.41078443273659</v>
      </c>
      <c r="I9">
        <f>I7+I8</f>
        <v>806.68878414424557</v>
      </c>
      <c r="J9">
        <f t="shared" ref="J9:AD9" si="4">J7+J8</f>
        <v>840.3939369769821</v>
      </c>
      <c r="K9">
        <f t="shared" si="4"/>
        <v>843.49551624040919</v>
      </c>
      <c r="L9">
        <f t="shared" si="4"/>
        <v>866.28859722301786</v>
      </c>
      <c r="M9">
        <f t="shared" si="4"/>
        <v>857.38170896572888</v>
      </c>
      <c r="N9">
        <f t="shared" si="4"/>
        <v>878.37071264961651</v>
      </c>
      <c r="O9">
        <f t="shared" si="4"/>
        <v>869.01183100511503</v>
      </c>
      <c r="P9">
        <f t="shared" si="4"/>
        <v>869.41181253043487</v>
      </c>
      <c r="Q9">
        <f t="shared" si="4"/>
        <v>876.32090872941171</v>
      </c>
      <c r="R9">
        <f t="shared" si="4"/>
        <v>857.46820886803062</v>
      </c>
      <c r="S9">
        <f t="shared" si="4"/>
        <v>821.278644823018</v>
      </c>
      <c r="T9">
        <f t="shared" si="4"/>
        <v>807.98517663938628</v>
      </c>
      <c r="U9">
        <f t="shared" si="4"/>
        <v>813.8488310378516</v>
      </c>
      <c r="V9">
        <f t="shared" si="4"/>
        <v>715.49935484910486</v>
      </c>
      <c r="W9">
        <f t="shared" si="4"/>
        <v>677.33147415831195</v>
      </c>
      <c r="X9">
        <f t="shared" si="4"/>
        <v>660.72241078081834</v>
      </c>
      <c r="Y9">
        <f t="shared" si="4"/>
        <v>653.26213444398979</v>
      </c>
      <c r="Z9">
        <f t="shared" si="4"/>
        <v>634.07539897774939</v>
      </c>
      <c r="AA9">
        <f t="shared" si="4"/>
        <v>615.73347881150892</v>
      </c>
      <c r="AB9">
        <f t="shared" si="4"/>
        <v>625.74166339462909</v>
      </c>
      <c r="AC9">
        <f t="shared" si="4"/>
        <v>634.68305956265976</v>
      </c>
      <c r="AD9">
        <f t="shared" si="4"/>
        <v>619.74078673759595</v>
      </c>
      <c r="AE9">
        <f>AE7+AE8</f>
        <v>631.1624029368287</v>
      </c>
      <c r="AF9">
        <f>AF7+AF8</f>
        <v>624.22474813248073</v>
      </c>
      <c r="AG9">
        <f>AG7+AG8</f>
        <v>600.12473206035804</v>
      </c>
      <c r="AH9">
        <f t="shared" ref="AH9:AK9" si="5">AH7+AH8</f>
        <v>586.41470080869567</v>
      </c>
      <c r="AI9">
        <f t="shared" si="5"/>
        <v>583.11939766240403</v>
      </c>
      <c r="AJ9">
        <f t="shared" si="5"/>
        <v>0</v>
      </c>
      <c r="AK9">
        <f t="shared" si="5"/>
        <v>0</v>
      </c>
    </row>
    <row r="28" spans="1:37">
      <c r="A28" t="s">
        <v>95</v>
      </c>
    </row>
    <row r="29" spans="1:37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>
      <c r="A30" t="s">
        <v>68</v>
      </c>
      <c r="D30">
        <f t="shared" ref="D30:AK31" si="6">100*D4/AVERAGE($K4:$Q4)</f>
        <v>99.0024939116811</v>
      </c>
      <c r="E30">
        <f t="shared" si="6"/>
        <v>102.00240955432182</v>
      </c>
      <c r="F30">
        <f t="shared" si="6"/>
        <v>103.43751652797903</v>
      </c>
      <c r="G30">
        <f t="shared" si="6"/>
        <v>98.749420474891906</v>
      </c>
      <c r="H30">
        <f t="shared" si="6"/>
        <v>99.185491529527681</v>
      </c>
      <c r="I30">
        <f t="shared" si="6"/>
        <v>99.661780507641097</v>
      </c>
      <c r="J30">
        <f t="shared" si="6"/>
        <v>98.574572089445383</v>
      </c>
      <c r="K30">
        <f t="shared" si="6"/>
        <v>100.20033179856702</v>
      </c>
      <c r="L30">
        <f t="shared" si="6"/>
        <v>99.933218178945921</v>
      </c>
      <c r="M30">
        <f t="shared" si="6"/>
        <v>100.19576472847473</v>
      </c>
      <c r="N30">
        <f t="shared" si="6"/>
        <v>100.78791535633046</v>
      </c>
      <c r="O30">
        <f t="shared" si="6"/>
        <v>98.281478752566485</v>
      </c>
      <c r="P30">
        <f t="shared" si="6"/>
        <v>100.04155811073738</v>
      </c>
      <c r="Q30">
        <f t="shared" si="6"/>
        <v>100.55973307437802</v>
      </c>
      <c r="R30">
        <f t="shared" si="6"/>
        <v>101.62796710745916</v>
      </c>
      <c r="S30">
        <f t="shared" si="6"/>
        <v>99.804463492913655</v>
      </c>
      <c r="T30">
        <f t="shared" si="6"/>
        <v>97.523132900796753</v>
      </c>
      <c r="U30">
        <f t="shared" si="6"/>
        <v>97.652379059286289</v>
      </c>
      <c r="V30">
        <f t="shared" si="6"/>
        <v>83.418080385239648</v>
      </c>
      <c r="W30">
        <f t="shared" si="6"/>
        <v>74.661799151131646</v>
      </c>
      <c r="X30">
        <f t="shared" si="6"/>
        <v>70.671648343729174</v>
      </c>
      <c r="Y30">
        <f t="shared" si="6"/>
        <v>70.646225485149046</v>
      </c>
      <c r="Z30">
        <f t="shared" si="6"/>
        <v>66.557626938995398</v>
      </c>
      <c r="AA30">
        <f t="shared" si="6"/>
        <v>61.35746675943966</v>
      </c>
      <c r="AB30">
        <f t="shared" si="6"/>
        <v>59.943915435579058</v>
      </c>
      <c r="AC30">
        <f t="shared" si="6"/>
        <v>61.321665134987597</v>
      </c>
      <c r="AD30">
        <f t="shared" si="6"/>
        <v>57.515911033891342</v>
      </c>
      <c r="AE30">
        <f t="shared" si="6"/>
        <v>56.951405701557476</v>
      </c>
      <c r="AF30">
        <f t="shared" si="6"/>
        <v>55.982208811800234</v>
      </c>
      <c r="AG30">
        <f t="shared" si="6"/>
        <v>51.279013486708592</v>
      </c>
      <c r="AH30">
        <f t="shared" si="6"/>
        <v>45.248350918714856</v>
      </c>
      <c r="AI30">
        <f t="shared" si="6"/>
        <v>46.841080085147759</v>
      </c>
      <c r="AJ30">
        <f t="shared" si="6"/>
        <v>0</v>
      </c>
      <c r="AK30">
        <f t="shared" si="6"/>
        <v>0</v>
      </c>
    </row>
    <row r="31" spans="1:37">
      <c r="A31" t="s">
        <v>69</v>
      </c>
      <c r="D31">
        <f t="shared" si="6"/>
        <v>87.004079190228182</v>
      </c>
      <c r="E31">
        <f t="shared" si="6"/>
        <v>86.620205395587732</v>
      </c>
      <c r="F31">
        <f t="shared" si="6"/>
        <v>87.402787774040718</v>
      </c>
      <c r="G31">
        <f t="shared" si="6"/>
        <v>83.775939685062028</v>
      </c>
      <c r="H31">
        <f t="shared" si="6"/>
        <v>87.881995300487375</v>
      </c>
      <c r="I31">
        <f t="shared" si="6"/>
        <v>87.527038436864714</v>
      </c>
      <c r="J31">
        <f t="shared" si="6"/>
        <v>95.760198817352432</v>
      </c>
      <c r="K31">
        <f t="shared" si="6"/>
        <v>95.013913657281151</v>
      </c>
      <c r="L31">
        <f t="shared" si="6"/>
        <v>100.17365902763933</v>
      </c>
      <c r="M31">
        <f t="shared" si="6"/>
        <v>98.019547435221497</v>
      </c>
      <c r="N31">
        <f t="shared" si="6"/>
        <v>102.04053821964723</v>
      </c>
      <c r="O31">
        <f t="shared" si="6"/>
        <v>102.2016812049239</v>
      </c>
      <c r="P31">
        <f t="shared" si="6"/>
        <v>100.75436651110714</v>
      </c>
      <c r="Q31">
        <f t="shared" si="6"/>
        <v>101.79629394417967</v>
      </c>
      <c r="R31">
        <f t="shared" si="6"/>
        <v>96.790190043534324</v>
      </c>
      <c r="S31">
        <f t="shared" si="6"/>
        <v>90.556460605516861</v>
      </c>
      <c r="T31">
        <f t="shared" si="6"/>
        <v>89.670936508935583</v>
      </c>
      <c r="U31">
        <f t="shared" si="6"/>
        <v>90.825801984408884</v>
      </c>
      <c r="V31">
        <f t="shared" si="6"/>
        <v>81.970583733307279</v>
      </c>
      <c r="W31">
        <f t="shared" si="6"/>
        <v>81.350607017998001</v>
      </c>
      <c r="X31">
        <f t="shared" si="6"/>
        <v>81.237487079892873</v>
      </c>
      <c r="Y31">
        <f t="shared" si="6"/>
        <v>79.647020039498926</v>
      </c>
      <c r="Z31">
        <f t="shared" si="6"/>
        <v>79.062497517040725</v>
      </c>
      <c r="AA31">
        <f t="shared" si="6"/>
        <v>79.629232462484666</v>
      </c>
      <c r="AB31">
        <f t="shared" si="6"/>
        <v>83.024414422698101</v>
      </c>
      <c r="AC31">
        <f t="shared" si="6"/>
        <v>83.756592020384844</v>
      </c>
      <c r="AD31">
        <f t="shared" si="6"/>
        <v>83.843079582690478</v>
      </c>
      <c r="AE31">
        <f t="shared" si="6"/>
        <v>86.803911476682103</v>
      </c>
      <c r="AF31">
        <f t="shared" si="6"/>
        <v>86.148842045735776</v>
      </c>
      <c r="AG31">
        <f t="shared" si="6"/>
        <v>85.037833942341692</v>
      </c>
      <c r="AH31">
        <f t="shared" si="6"/>
        <v>87.32952241662727</v>
      </c>
      <c r="AI31">
        <f t="shared" si="6"/>
        <v>85.229264075523716</v>
      </c>
      <c r="AJ31">
        <f t="shared" si="6"/>
        <v>0</v>
      </c>
      <c r="AK31">
        <f t="shared" si="6"/>
        <v>0</v>
      </c>
    </row>
    <row r="32" spans="1:37">
      <c r="A32" t="s">
        <v>57</v>
      </c>
      <c r="D32">
        <f t="shared" ref="D32:AK32" si="7">100*D9/AVERAGE($K9:$Q9)</f>
        <v>92.591111067061661</v>
      </c>
      <c r="E32">
        <f t="shared" si="7"/>
        <v>93.782890380725547</v>
      </c>
      <c r="F32">
        <f t="shared" si="7"/>
        <v>94.869319208768744</v>
      </c>
      <c r="G32">
        <f t="shared" si="7"/>
        <v>90.748303653308227</v>
      </c>
      <c r="H32">
        <f t="shared" si="7"/>
        <v>93.145440115276017</v>
      </c>
      <c r="I32">
        <f t="shared" si="7"/>
        <v>93.177550803749327</v>
      </c>
      <c r="J32">
        <f t="shared" si="7"/>
        <v>97.070704709133068</v>
      </c>
      <c r="K32">
        <f t="shared" si="7"/>
        <v>97.428956323721238</v>
      </c>
      <c r="L32">
        <f t="shared" si="7"/>
        <v>100.06169834638858</v>
      </c>
      <c r="M32">
        <f t="shared" si="7"/>
        <v>99.03289758776981</v>
      </c>
      <c r="N32">
        <f t="shared" si="7"/>
        <v>101.457257508864</v>
      </c>
      <c r="O32">
        <f t="shared" si="7"/>
        <v>100.37624871459661</v>
      </c>
      <c r="P32">
        <f t="shared" si="7"/>
        <v>100.42244905806064</v>
      </c>
      <c r="Q32">
        <f t="shared" si="7"/>
        <v>101.22049246059919</v>
      </c>
      <c r="R32">
        <f t="shared" si="7"/>
        <v>99.042888862223677</v>
      </c>
      <c r="S32">
        <f t="shared" si="7"/>
        <v>94.862770074596227</v>
      </c>
      <c r="T32">
        <f t="shared" si="7"/>
        <v>93.327292166158017</v>
      </c>
      <c r="U32">
        <f t="shared" si="7"/>
        <v>94.004580565783186</v>
      </c>
      <c r="V32">
        <f t="shared" si="7"/>
        <v>82.644606937514098</v>
      </c>
      <c r="W32">
        <f t="shared" si="7"/>
        <v>78.235980324574996</v>
      </c>
      <c r="X32">
        <f t="shared" si="7"/>
        <v>76.317530636073599</v>
      </c>
      <c r="Y32">
        <f t="shared" si="7"/>
        <v>75.455822513873457</v>
      </c>
      <c r="Z32">
        <f t="shared" si="7"/>
        <v>73.239635734283823</v>
      </c>
      <c r="AA32">
        <f t="shared" si="7"/>
        <v>71.121030354216231</v>
      </c>
      <c r="AB32">
        <f t="shared" si="7"/>
        <v>72.277037659358371</v>
      </c>
      <c r="AC32">
        <f t="shared" si="7"/>
        <v>73.309824295392914</v>
      </c>
      <c r="AD32">
        <f t="shared" si="7"/>
        <v>71.583899238981189</v>
      </c>
      <c r="AE32">
        <f t="shared" si="7"/>
        <v>72.903166649887254</v>
      </c>
      <c r="AF32">
        <f t="shared" si="7"/>
        <v>72.101824551550322</v>
      </c>
      <c r="AG32">
        <f t="shared" si="7"/>
        <v>69.318123431528491</v>
      </c>
      <c r="AH32">
        <f t="shared" si="7"/>
        <v>67.734529908745188</v>
      </c>
      <c r="AI32">
        <f t="shared" si="7"/>
        <v>67.353901985855359</v>
      </c>
      <c r="AJ32">
        <f t="shared" si="7"/>
        <v>0</v>
      </c>
      <c r="AK32">
        <f t="shared" si="7"/>
        <v>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59A3F-F9B5-4C6E-84E5-63B959FDBC24}">
  <dimension ref="A2:AK32"/>
  <sheetViews>
    <sheetView zoomScale="50" zoomScaleNormal="50" workbookViewId="0"/>
  </sheetViews>
  <sheetFormatPr baseColWidth="10" defaultColWidth="9.140625" defaultRowHeight="15"/>
  <sheetData>
    <row r="2" spans="1:37">
      <c r="A2" s="1" t="s">
        <v>101</v>
      </c>
    </row>
    <row r="3" spans="1:37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>
      <c r="A4" t="s">
        <v>64</v>
      </c>
      <c r="D4" s="3">
        <f>'NOx-CEIP 2023'!B51</f>
        <v>144.4676011</v>
      </c>
      <c r="E4" s="3">
        <f>'NOx-CEIP 2023'!C51</f>
        <v>141.35521539999999</v>
      </c>
      <c r="F4" s="3">
        <f>'NOx-CEIP 2023'!D51</f>
        <v>134.64807490000001</v>
      </c>
      <c r="G4" s="3">
        <f>'NOx-CEIP 2023'!E51</f>
        <v>122.6402198</v>
      </c>
      <c r="H4" s="3">
        <f>'NOx-CEIP 2023'!F51</f>
        <v>119.9862507</v>
      </c>
      <c r="I4" s="3">
        <f>'NOx-CEIP 2023'!G51</f>
        <v>115.81833930000001</v>
      </c>
      <c r="J4" s="3">
        <f>'NOx-CEIP 2023'!H51</f>
        <v>110.4595795</v>
      </c>
      <c r="K4" s="3">
        <f>'NOx-CEIP 2023'!I51</f>
        <v>106.1829826</v>
      </c>
      <c r="L4" s="3">
        <f>'NOx-CEIP 2023'!J51</f>
        <v>105.7594398</v>
      </c>
      <c r="M4" s="3">
        <f>'NOx-CEIP 2023'!K51</f>
        <v>105.3636788</v>
      </c>
      <c r="N4" s="3">
        <f>'NOx-CEIP 2023'!L51</f>
        <v>103.2575922</v>
      </c>
      <c r="O4" s="3">
        <f>'NOx-CEIP 2023'!M51</f>
        <v>100.1524454</v>
      </c>
      <c r="P4" s="3">
        <f>'NOx-CEIP 2023'!N51</f>
        <v>95.391950539999996</v>
      </c>
      <c r="Q4" s="3">
        <f>'NOx-CEIP 2023'!O51</f>
        <v>94.071202549999995</v>
      </c>
      <c r="R4" s="3">
        <f>'NOx-CEIP 2023'!P51</f>
        <v>93.413874280000002</v>
      </c>
      <c r="S4" s="3">
        <f>'NOx-CEIP 2023'!Q51</f>
        <v>94.218985910000001</v>
      </c>
      <c r="T4" s="3">
        <f>'NOx-CEIP 2023'!R51</f>
        <v>92.729980620000006</v>
      </c>
      <c r="U4" s="3">
        <f>'NOx-CEIP 2023'!S51</f>
        <v>91.428203409999995</v>
      </c>
      <c r="V4" s="3">
        <f>'NOx-CEIP 2023'!T51</f>
        <v>91.437322769999994</v>
      </c>
      <c r="W4" s="3">
        <f>'NOx-CEIP 2023'!U51</f>
        <v>86.547848860000002</v>
      </c>
      <c r="X4" s="3">
        <f>'NOx-CEIP 2023'!V51</f>
        <v>84.228968480000006</v>
      </c>
      <c r="Y4" s="3">
        <f>'NOx-CEIP 2023'!W51</f>
        <v>80.042535939999993</v>
      </c>
      <c r="Z4" s="3">
        <f>'NOx-CEIP 2023'!X51</f>
        <v>80.497363210000003</v>
      </c>
      <c r="AA4" s="3">
        <f>'NOx-CEIP 2023'!Y51</f>
        <v>80.616575319999995</v>
      </c>
      <c r="AB4" s="3">
        <f>'NOx-CEIP 2023'!Z51</f>
        <v>76.824791520000005</v>
      </c>
      <c r="AC4" s="3">
        <f>'NOx-CEIP 2023'!AA51</f>
        <v>72.840823349999994</v>
      </c>
      <c r="AD4" s="3">
        <f>'NOx-CEIP 2023'!AB51</f>
        <v>70.958990009999994</v>
      </c>
      <c r="AE4" s="3">
        <f>'NOx-CEIP 2023'!AC51</f>
        <v>67.495175700000004</v>
      </c>
      <c r="AF4" s="3">
        <f>'NOx-CEIP 2023'!AD51</f>
        <v>64.382079770000004</v>
      </c>
      <c r="AG4" s="3">
        <f>'NOx-CEIP 2023'!AE51</f>
        <v>60.830156909999999</v>
      </c>
      <c r="AH4" s="3">
        <f>'NOx-CEIP 2023'!AF51</f>
        <v>52.633226579999999</v>
      </c>
      <c r="AI4" s="3">
        <f>'NOx-CEIP 2023'!AG51</f>
        <v>51.298163180000003</v>
      </c>
      <c r="AJ4" s="3">
        <f>'NOx-CEIP 2023'!AH51</f>
        <v>0</v>
      </c>
      <c r="AK4" s="3">
        <f>'NOx-CEIP 2023'!AI51</f>
        <v>0</v>
      </c>
    </row>
    <row r="5" spans="1:37">
      <c r="A5" t="s">
        <v>63</v>
      </c>
      <c r="D5" s="3">
        <f>'NH3-CEIP 2023'!B51</f>
        <v>68.685059749999994</v>
      </c>
      <c r="E5" s="3">
        <f>'NH3-CEIP 2023'!C51</f>
        <v>67.741220049999995</v>
      </c>
      <c r="F5" s="3">
        <f>'NH3-CEIP 2023'!D51</f>
        <v>67.287563309999996</v>
      </c>
      <c r="G5" s="3">
        <f>'NH3-CEIP 2023'!E51</f>
        <v>66.327783999999994</v>
      </c>
      <c r="H5" s="3">
        <f>'NH3-CEIP 2023'!F51</f>
        <v>65.979733800000005</v>
      </c>
      <c r="I5" s="3">
        <f>'NH3-CEIP 2023'!G51</f>
        <v>65.713223360000001</v>
      </c>
      <c r="J5" s="3">
        <f>'NH3-CEIP 2023'!H51</f>
        <v>64.499912910000006</v>
      </c>
      <c r="K5" s="3">
        <f>'NH3-CEIP 2023'!I51</f>
        <v>62.33805461</v>
      </c>
      <c r="L5" s="3">
        <f>'NH3-CEIP 2023'!J51</f>
        <v>62.062206830000001</v>
      </c>
      <c r="M5" s="3">
        <f>'NH3-CEIP 2023'!K51</f>
        <v>61.707608299999997</v>
      </c>
      <c r="N5" s="3">
        <f>'NH3-CEIP 2023'!L51</f>
        <v>62.213536349999998</v>
      </c>
      <c r="O5" s="3">
        <f>'NH3-CEIP 2023'!M51</f>
        <v>62.282741659999999</v>
      </c>
      <c r="P5" s="3">
        <f>'NH3-CEIP 2023'!N51</f>
        <v>61.274242030000003</v>
      </c>
      <c r="Q5" s="3">
        <f>'NH3-CEIP 2023'!O51</f>
        <v>60.024598320000003</v>
      </c>
      <c r="R5" s="3">
        <f>'NH3-CEIP 2023'!P51</f>
        <v>59.494319920000002</v>
      </c>
      <c r="S5" s="3">
        <f>'NH3-CEIP 2023'!Q51</f>
        <v>60.094139689999999</v>
      </c>
      <c r="T5" s="3">
        <f>'NH3-CEIP 2023'!R51</f>
        <v>60.201288529999999</v>
      </c>
      <c r="U5" s="3">
        <f>'NH3-CEIP 2023'!S51</f>
        <v>60.798249669999997</v>
      </c>
      <c r="V5" s="3">
        <f>'NH3-CEIP 2023'!T51</f>
        <v>60.257866120000003</v>
      </c>
      <c r="W5" s="3">
        <f>'NH3-CEIP 2023'!U51</f>
        <v>58.476228820000003</v>
      </c>
      <c r="X5" s="3">
        <f>'NH3-CEIP 2023'!V51</f>
        <v>58.03570603</v>
      </c>
      <c r="Y5" s="3">
        <f>'NH3-CEIP 2023'!W51</f>
        <v>56.975798349999998</v>
      </c>
      <c r="Z5" s="3">
        <f>'NH3-CEIP 2023'!X51</f>
        <v>56.365119790000001</v>
      </c>
      <c r="AA5" s="3">
        <f>'NH3-CEIP 2023'!Y51</f>
        <v>55.619738290000001</v>
      </c>
      <c r="AB5" s="3">
        <f>'NH3-CEIP 2023'!Z51</f>
        <v>56.001667189999999</v>
      </c>
      <c r="AC5" s="3">
        <f>'NH3-CEIP 2023'!AA51</f>
        <v>55.197551109999999</v>
      </c>
      <c r="AD5" s="3">
        <f>'NH3-CEIP 2023'!AB51</f>
        <v>55.06011135</v>
      </c>
      <c r="AE5" s="3">
        <f>'NH3-CEIP 2023'!AC51</f>
        <v>54.971070779999998</v>
      </c>
      <c r="AF5" s="3">
        <f>'NH3-CEIP 2023'!AD51</f>
        <v>54.38473364</v>
      </c>
      <c r="AG5" s="3">
        <f>'NH3-CEIP 2023'!AE51</f>
        <v>53.602098099999999</v>
      </c>
      <c r="AH5" s="3">
        <f>'NH3-CEIP 2023'!AF51</f>
        <v>53.325488919999998</v>
      </c>
      <c r="AI5" s="3">
        <f>'NH3-CEIP 2023'!AG51</f>
        <v>53.795241930000003</v>
      </c>
      <c r="AJ5" s="3">
        <f>'NH3-CEIP 2023'!AH51</f>
        <v>0</v>
      </c>
      <c r="AK5" s="3">
        <f>'NH3-CEIP 2023'!AI51</f>
        <v>0</v>
      </c>
    </row>
    <row r="7" spans="1:37">
      <c r="A7" t="s">
        <v>65</v>
      </c>
      <c r="D7">
        <f t="shared" ref="D7:AK7" si="0">D4*14/46</f>
        <v>43.968400334782608</v>
      </c>
      <c r="E7">
        <f t="shared" si="0"/>
        <v>43.021152513043475</v>
      </c>
      <c r="F7">
        <f t="shared" si="0"/>
        <v>40.9798488826087</v>
      </c>
      <c r="G7">
        <f t="shared" si="0"/>
        <v>37.325284286956524</v>
      </c>
      <c r="H7">
        <f t="shared" si="0"/>
        <v>36.517554560869563</v>
      </c>
      <c r="I7">
        <f t="shared" si="0"/>
        <v>35.249059786956522</v>
      </c>
      <c r="J7">
        <f t="shared" si="0"/>
        <v>33.618132891304349</v>
      </c>
      <c r="K7">
        <f t="shared" si="0"/>
        <v>32.316559921739128</v>
      </c>
      <c r="L7">
        <f t="shared" si="0"/>
        <v>32.187655591304349</v>
      </c>
      <c r="M7">
        <f t="shared" si="0"/>
        <v>32.067206591304348</v>
      </c>
      <c r="N7">
        <f t="shared" si="0"/>
        <v>31.426223713043481</v>
      </c>
      <c r="O7">
        <f t="shared" si="0"/>
        <v>30.48117903478261</v>
      </c>
      <c r="P7">
        <f t="shared" si="0"/>
        <v>29.032332773043475</v>
      </c>
      <c r="Q7">
        <f t="shared" si="0"/>
        <v>28.630365993478261</v>
      </c>
      <c r="R7">
        <f t="shared" si="0"/>
        <v>28.430309563478264</v>
      </c>
      <c r="S7">
        <f t="shared" si="0"/>
        <v>28.675343537826087</v>
      </c>
      <c r="T7">
        <f t="shared" si="0"/>
        <v>28.222168014782611</v>
      </c>
      <c r="U7">
        <f t="shared" si="0"/>
        <v>27.825974950869561</v>
      </c>
      <c r="V7">
        <f t="shared" si="0"/>
        <v>27.828750408260866</v>
      </c>
      <c r="W7">
        <f t="shared" si="0"/>
        <v>26.340649653043478</v>
      </c>
      <c r="X7">
        <f t="shared" si="0"/>
        <v>25.634903450434784</v>
      </c>
      <c r="Y7">
        <f t="shared" si="0"/>
        <v>24.360771807826087</v>
      </c>
      <c r="Z7">
        <f t="shared" si="0"/>
        <v>24.499197498695654</v>
      </c>
      <c r="AA7">
        <f t="shared" si="0"/>
        <v>24.535479445217387</v>
      </c>
      <c r="AB7">
        <f t="shared" si="0"/>
        <v>23.381458288695654</v>
      </c>
      <c r="AC7">
        <f t="shared" si="0"/>
        <v>22.168946236956518</v>
      </c>
      <c r="AD7">
        <f t="shared" si="0"/>
        <v>21.596214350869563</v>
      </c>
      <c r="AE7">
        <f t="shared" si="0"/>
        <v>20.542009995652176</v>
      </c>
      <c r="AF7">
        <f t="shared" si="0"/>
        <v>19.594546016956521</v>
      </c>
      <c r="AG7">
        <f t="shared" si="0"/>
        <v>18.513526016086956</v>
      </c>
      <c r="AH7">
        <f t="shared" si="0"/>
        <v>16.018808089565219</v>
      </c>
      <c r="AI7">
        <f t="shared" si="0"/>
        <v>15.612484446086956</v>
      </c>
      <c r="AJ7">
        <f t="shared" si="0"/>
        <v>0</v>
      </c>
      <c r="AK7">
        <f t="shared" si="0"/>
        <v>0</v>
      </c>
    </row>
    <row r="8" spans="1:37">
      <c r="A8" t="s">
        <v>66</v>
      </c>
      <c r="D8">
        <f t="shared" ref="D8:H8" si="1">D5*14/17</f>
        <v>56.56416685294117</v>
      </c>
      <c r="E8">
        <f t="shared" si="1"/>
        <v>55.786887100000001</v>
      </c>
      <c r="F8">
        <f t="shared" si="1"/>
        <v>55.413287431764701</v>
      </c>
      <c r="G8">
        <f t="shared" si="1"/>
        <v>54.622880941176462</v>
      </c>
      <c r="H8">
        <f t="shared" si="1"/>
        <v>54.336251364705888</v>
      </c>
      <c r="I8">
        <f>I5*14/17</f>
        <v>54.116772178823524</v>
      </c>
      <c r="J8">
        <f t="shared" ref="J8:AK8" si="2">J5*14/17</f>
        <v>53.117575337647061</v>
      </c>
      <c r="K8">
        <f t="shared" si="2"/>
        <v>51.337221443529415</v>
      </c>
      <c r="L8">
        <f t="shared" si="2"/>
        <v>51.110052683529418</v>
      </c>
      <c r="M8">
        <f t="shared" si="2"/>
        <v>50.818030364705876</v>
      </c>
      <c r="N8">
        <f t="shared" si="2"/>
        <v>51.234676994117642</v>
      </c>
      <c r="O8">
        <f t="shared" si="2"/>
        <v>51.29166960235294</v>
      </c>
      <c r="P8">
        <f t="shared" si="2"/>
        <v>50.461140495294124</v>
      </c>
      <c r="Q8">
        <f t="shared" si="2"/>
        <v>49.432022145882357</v>
      </c>
      <c r="R8">
        <f t="shared" si="2"/>
        <v>48.995322287058826</v>
      </c>
      <c r="S8">
        <f t="shared" si="2"/>
        <v>49.489291509411764</v>
      </c>
      <c r="T8">
        <f t="shared" si="2"/>
        <v>49.577531730588234</v>
      </c>
      <c r="U8">
        <f t="shared" si="2"/>
        <v>50.06914678705882</v>
      </c>
      <c r="V8">
        <f t="shared" si="2"/>
        <v>49.624125040000003</v>
      </c>
      <c r="W8">
        <f t="shared" si="2"/>
        <v>48.15689432235294</v>
      </c>
      <c r="X8">
        <f t="shared" si="2"/>
        <v>47.794110848235292</v>
      </c>
      <c r="Y8">
        <f t="shared" si="2"/>
        <v>46.9212457</v>
      </c>
      <c r="Z8">
        <f t="shared" si="2"/>
        <v>46.418333944705886</v>
      </c>
      <c r="AA8">
        <f t="shared" si="2"/>
        <v>45.804490356470588</v>
      </c>
      <c r="AB8">
        <f t="shared" si="2"/>
        <v>46.119020038823528</v>
      </c>
      <c r="AC8">
        <f t="shared" si="2"/>
        <v>45.456806796470588</v>
      </c>
      <c r="AD8">
        <f t="shared" si="2"/>
        <v>45.343621111764705</v>
      </c>
      <c r="AE8">
        <f t="shared" si="2"/>
        <v>45.270293583529408</v>
      </c>
      <c r="AF8">
        <f t="shared" si="2"/>
        <v>44.787427703529417</v>
      </c>
      <c r="AG8">
        <f t="shared" si="2"/>
        <v>44.142904317647059</v>
      </c>
      <c r="AH8">
        <f t="shared" si="2"/>
        <v>43.915108522352938</v>
      </c>
      <c r="AI8">
        <f t="shared" si="2"/>
        <v>44.301963942352948</v>
      </c>
      <c r="AJ8">
        <f t="shared" si="2"/>
        <v>0</v>
      </c>
      <c r="AK8">
        <f t="shared" si="2"/>
        <v>0</v>
      </c>
    </row>
    <row r="9" spans="1:37">
      <c r="A9" t="s">
        <v>67</v>
      </c>
      <c r="D9">
        <f t="shared" ref="D9:H9" si="3">D7+D8</f>
        <v>100.53256718772377</v>
      </c>
      <c r="E9">
        <f t="shared" si="3"/>
        <v>98.808039613043476</v>
      </c>
      <c r="F9">
        <f t="shared" si="3"/>
        <v>96.393136314373407</v>
      </c>
      <c r="G9">
        <f t="shared" si="3"/>
        <v>91.948165228132979</v>
      </c>
      <c r="H9">
        <f t="shared" si="3"/>
        <v>90.853805925575443</v>
      </c>
      <c r="I9">
        <f>I7+I8</f>
        <v>89.365831965780046</v>
      </c>
      <c r="J9">
        <f t="shared" ref="J9:AD9" si="4">J7+J8</f>
        <v>86.73570822895141</v>
      </c>
      <c r="K9">
        <f t="shared" si="4"/>
        <v>83.653781365268543</v>
      </c>
      <c r="L9">
        <f t="shared" si="4"/>
        <v>83.297708274833766</v>
      </c>
      <c r="M9">
        <f t="shared" si="4"/>
        <v>82.885236956010232</v>
      </c>
      <c r="N9">
        <f t="shared" si="4"/>
        <v>82.660900707161119</v>
      </c>
      <c r="O9">
        <f t="shared" si="4"/>
        <v>81.772848637135553</v>
      </c>
      <c r="P9">
        <f t="shared" si="4"/>
        <v>79.493473268337596</v>
      </c>
      <c r="Q9">
        <f t="shared" si="4"/>
        <v>78.062388139360621</v>
      </c>
      <c r="R9">
        <f t="shared" si="4"/>
        <v>77.425631850537087</v>
      </c>
      <c r="S9">
        <f t="shared" si="4"/>
        <v>78.164635047237851</v>
      </c>
      <c r="T9">
        <f t="shared" si="4"/>
        <v>77.799699745370845</v>
      </c>
      <c r="U9">
        <f t="shared" si="4"/>
        <v>77.895121737928378</v>
      </c>
      <c r="V9">
        <f t="shared" si="4"/>
        <v>77.452875448260869</v>
      </c>
      <c r="W9">
        <f t="shared" si="4"/>
        <v>74.497543975396411</v>
      </c>
      <c r="X9">
        <f t="shared" si="4"/>
        <v>73.429014298670069</v>
      </c>
      <c r="Y9">
        <f t="shared" si="4"/>
        <v>71.282017507826083</v>
      </c>
      <c r="Z9">
        <f t="shared" si="4"/>
        <v>70.917531443401543</v>
      </c>
      <c r="AA9">
        <f t="shared" si="4"/>
        <v>70.339969801687971</v>
      </c>
      <c r="AB9">
        <f t="shared" si="4"/>
        <v>69.500478327519176</v>
      </c>
      <c r="AC9">
        <f t="shared" si="4"/>
        <v>67.625753033427102</v>
      </c>
      <c r="AD9">
        <f t="shared" si="4"/>
        <v>66.939835462634264</v>
      </c>
      <c r="AE9">
        <f>AE7+AE8</f>
        <v>65.812303579181588</v>
      </c>
      <c r="AF9">
        <f>AF7+AF8</f>
        <v>64.381973720485945</v>
      </c>
      <c r="AG9">
        <f>AG7+AG8</f>
        <v>62.656430333734015</v>
      </c>
      <c r="AH9">
        <f t="shared" ref="AH9:AK9" si="5">AH7+AH8</f>
        <v>59.933916611918157</v>
      </c>
      <c r="AI9">
        <f t="shared" si="5"/>
        <v>59.914448388439908</v>
      </c>
      <c r="AJ9">
        <f t="shared" si="5"/>
        <v>0</v>
      </c>
      <c r="AK9">
        <f t="shared" si="5"/>
        <v>0</v>
      </c>
    </row>
    <row r="28" spans="1:37">
      <c r="A28" t="s">
        <v>95</v>
      </c>
    </row>
    <row r="29" spans="1:37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>
      <c r="A30" t="s">
        <v>68</v>
      </c>
      <c r="D30">
        <f t="shared" ref="D30:AK31" si="6">100*D4/AVERAGE($K4:$Q4)</f>
        <v>142.39688755338088</v>
      </c>
      <c r="E30">
        <f t="shared" si="6"/>
        <v>139.3291129577546</v>
      </c>
      <c r="F30">
        <f t="shared" si="6"/>
        <v>132.71810866121254</v>
      </c>
      <c r="G30">
        <f t="shared" si="6"/>
        <v>120.88236708723556</v>
      </c>
      <c r="H30">
        <f t="shared" si="6"/>
        <v>118.26643841793306</v>
      </c>
      <c r="I30">
        <f t="shared" si="6"/>
        <v>114.15826740630648</v>
      </c>
      <c r="J30">
        <f t="shared" si="6"/>
        <v>108.87631691459738</v>
      </c>
      <c r="K30">
        <f t="shared" si="6"/>
        <v>104.66101823694503</v>
      </c>
      <c r="L30">
        <f t="shared" si="6"/>
        <v>104.24354625010213</v>
      </c>
      <c r="M30">
        <f t="shared" si="6"/>
        <v>103.85345785529307</v>
      </c>
      <c r="N30">
        <f t="shared" si="6"/>
        <v>101.777558660772</v>
      </c>
      <c r="O30">
        <f t="shared" si="6"/>
        <v>98.716919207014641</v>
      </c>
      <c r="P30">
        <f t="shared" si="6"/>
        <v>94.024658477851972</v>
      </c>
      <c r="Q30">
        <f t="shared" si="6"/>
        <v>92.722841312021117</v>
      </c>
      <c r="R30">
        <f t="shared" si="6"/>
        <v>92.074934798476548</v>
      </c>
      <c r="S30">
        <f t="shared" si="6"/>
        <v>92.868506432338393</v>
      </c>
      <c r="T30">
        <f t="shared" si="6"/>
        <v>91.400843667593293</v>
      </c>
      <c r="U30">
        <f t="shared" si="6"/>
        <v>90.117725365769942</v>
      </c>
      <c r="V30">
        <f t="shared" si="6"/>
        <v>90.126714014232235</v>
      </c>
      <c r="W30">
        <f t="shared" si="6"/>
        <v>85.307322944842781</v>
      </c>
      <c r="X30">
        <f t="shared" si="6"/>
        <v>83.021680031093311</v>
      </c>
      <c r="Y30">
        <f t="shared" si="6"/>
        <v>78.895253350584142</v>
      </c>
      <c r="Z30">
        <f t="shared" si="6"/>
        <v>79.343561394251111</v>
      </c>
      <c r="AA30">
        <f t="shared" si="6"/>
        <v>79.461064788046102</v>
      </c>
      <c r="AB30">
        <f t="shared" si="6"/>
        <v>75.723630184826064</v>
      </c>
      <c r="AC30">
        <f t="shared" si="6"/>
        <v>71.796765869227343</v>
      </c>
      <c r="AD30">
        <f t="shared" si="6"/>
        <v>69.941905620494495</v>
      </c>
      <c r="AE30">
        <f t="shared" si="6"/>
        <v>66.527739585679228</v>
      </c>
      <c r="AF30">
        <f t="shared" si="6"/>
        <v>63.459264940071662</v>
      </c>
      <c r="AG30">
        <f t="shared" si="6"/>
        <v>59.958253251342903</v>
      </c>
      <c r="AH30">
        <f t="shared" si="6"/>
        <v>51.878812895190229</v>
      </c>
      <c r="AI30">
        <f t="shared" si="6"/>
        <v>50.562885508018894</v>
      </c>
      <c r="AJ30">
        <f t="shared" si="6"/>
        <v>0</v>
      </c>
      <c r="AK30">
        <f t="shared" si="6"/>
        <v>0</v>
      </c>
    </row>
    <row r="31" spans="1:37">
      <c r="A31" t="s">
        <v>69</v>
      </c>
      <c r="D31">
        <f t="shared" si="6"/>
        <v>111.32023428804796</v>
      </c>
      <c r="E31">
        <f t="shared" si="6"/>
        <v>109.79052088433558</v>
      </c>
      <c r="F31">
        <f t="shared" si="6"/>
        <v>109.05526383182713</v>
      </c>
      <c r="G31">
        <f t="shared" si="6"/>
        <v>107.49971655498253</v>
      </c>
      <c r="H31">
        <f t="shared" si="6"/>
        <v>106.93561964731403</v>
      </c>
      <c r="I31">
        <f t="shared" si="6"/>
        <v>106.50367702792931</v>
      </c>
      <c r="J31">
        <f t="shared" si="6"/>
        <v>104.53722312878807</v>
      </c>
      <c r="K31">
        <f t="shared" si="6"/>
        <v>101.03342516559911</v>
      </c>
      <c r="L31">
        <f t="shared" si="6"/>
        <v>100.58634919872647</v>
      </c>
      <c r="M31">
        <f t="shared" si="6"/>
        <v>100.01163918782342</v>
      </c>
      <c r="N31">
        <f t="shared" si="6"/>
        <v>100.83161414691772</v>
      </c>
      <c r="O31">
        <f t="shared" si="6"/>
        <v>100.94377756864608</v>
      </c>
      <c r="P31">
        <f t="shared" si="6"/>
        <v>99.309267596613793</v>
      </c>
      <c r="Q31">
        <f t="shared" si="6"/>
        <v>97.283927135673366</v>
      </c>
      <c r="R31">
        <f t="shared" si="6"/>
        <v>96.424486728388985</v>
      </c>
      <c r="S31">
        <f t="shared" si="6"/>
        <v>97.396635221380635</v>
      </c>
      <c r="T31">
        <f t="shared" si="6"/>
        <v>97.570295024777579</v>
      </c>
      <c r="U31">
        <f t="shared" si="6"/>
        <v>98.537810437991723</v>
      </c>
      <c r="V31">
        <f t="shared" si="6"/>
        <v>97.661992267193568</v>
      </c>
      <c r="W31">
        <f t="shared" si="6"/>
        <v>94.774431531653491</v>
      </c>
      <c r="X31">
        <f t="shared" si="6"/>
        <v>94.060461122797221</v>
      </c>
      <c r="Y31">
        <f t="shared" si="6"/>
        <v>92.342632359296687</v>
      </c>
      <c r="Z31">
        <f t="shared" si="6"/>
        <v>91.352884652570893</v>
      </c>
      <c r="AA31">
        <f t="shared" si="6"/>
        <v>90.144819266648639</v>
      </c>
      <c r="AB31">
        <f t="shared" si="6"/>
        <v>90.763824546459531</v>
      </c>
      <c r="AC31">
        <f t="shared" si="6"/>
        <v>89.460566010379011</v>
      </c>
      <c r="AD31">
        <f t="shared" si="6"/>
        <v>89.237812673053824</v>
      </c>
      <c r="AE31">
        <f t="shared" si="6"/>
        <v>89.093501564500983</v>
      </c>
      <c r="AF31">
        <f t="shared" si="6"/>
        <v>88.143204832807683</v>
      </c>
      <c r="AG31">
        <f t="shared" si="6"/>
        <v>86.874760545329963</v>
      </c>
      <c r="AH31">
        <f t="shared" si="6"/>
        <v>86.426450551338519</v>
      </c>
      <c r="AI31">
        <f t="shared" si="6"/>
        <v>87.187795381219317</v>
      </c>
      <c r="AJ31">
        <f t="shared" si="6"/>
        <v>0</v>
      </c>
      <c r="AK31">
        <f t="shared" si="6"/>
        <v>0</v>
      </c>
    </row>
    <row r="32" spans="1:37">
      <c r="A32" t="s">
        <v>57</v>
      </c>
      <c r="D32">
        <f t="shared" ref="D32:AK32" si="7">100*D9/AVERAGE($K9:$Q9)</f>
        <v>123.06672924119999</v>
      </c>
      <c r="E32">
        <f t="shared" si="7"/>
        <v>120.95565246240987</v>
      </c>
      <c r="F32">
        <f t="shared" si="7"/>
        <v>117.99945370299531</v>
      </c>
      <c r="G32">
        <f t="shared" si="7"/>
        <v>112.55815176017462</v>
      </c>
      <c r="H32">
        <f t="shared" si="7"/>
        <v>111.21849413729751</v>
      </c>
      <c r="I32">
        <f t="shared" si="7"/>
        <v>109.3969939652572</v>
      </c>
      <c r="J32">
        <f t="shared" si="7"/>
        <v>106.17733356220852</v>
      </c>
      <c r="K32">
        <f t="shared" si="7"/>
        <v>102.4045993181321</v>
      </c>
      <c r="L32">
        <f t="shared" si="7"/>
        <v>101.96871319847509</v>
      </c>
      <c r="M32">
        <f t="shared" si="7"/>
        <v>101.46378730696145</v>
      </c>
      <c r="N32">
        <f t="shared" si="7"/>
        <v>101.18916656297361</v>
      </c>
      <c r="O32">
        <f t="shared" si="7"/>
        <v>100.10205950193689</v>
      </c>
      <c r="P32">
        <f t="shared" si="7"/>
        <v>97.311766970889565</v>
      </c>
      <c r="Q32">
        <f t="shared" si="7"/>
        <v>95.559907140631253</v>
      </c>
      <c r="R32">
        <f t="shared" si="7"/>
        <v>94.78042327802433</v>
      </c>
      <c r="S32">
        <f t="shared" si="7"/>
        <v>95.685072476397337</v>
      </c>
      <c r="T32">
        <f t="shared" si="7"/>
        <v>95.238337699381646</v>
      </c>
      <c r="U32">
        <f t="shared" si="7"/>
        <v>95.355148329511138</v>
      </c>
      <c r="V32">
        <f t="shared" si="7"/>
        <v>94.813773470488513</v>
      </c>
      <c r="W32">
        <f t="shared" si="7"/>
        <v>91.196010706011734</v>
      </c>
      <c r="X32">
        <f t="shared" si="7"/>
        <v>89.887972364900662</v>
      </c>
      <c r="Y32">
        <f t="shared" si="7"/>
        <v>87.259730789738867</v>
      </c>
      <c r="Z32">
        <f t="shared" si="7"/>
        <v>86.813545945787098</v>
      </c>
      <c r="AA32">
        <f t="shared" si="7"/>
        <v>86.106525085092841</v>
      </c>
      <c r="AB32">
        <f t="shared" si="7"/>
        <v>85.078863374645223</v>
      </c>
      <c r="AC32">
        <f t="shared" si="7"/>
        <v>82.783922375686714</v>
      </c>
      <c r="AD32">
        <f t="shared" si="7"/>
        <v>81.944257833858003</v>
      </c>
      <c r="AE32">
        <f t="shared" si="7"/>
        <v>80.563992066322371</v>
      </c>
      <c r="AF32">
        <f t="shared" si="7"/>
        <v>78.813056798579652</v>
      </c>
      <c r="AG32">
        <f t="shared" si="7"/>
        <v>76.700736515593036</v>
      </c>
      <c r="AH32">
        <f t="shared" si="7"/>
        <v>73.367977108061694</v>
      </c>
      <c r="AI32">
        <f t="shared" si="7"/>
        <v>73.344145123515517</v>
      </c>
      <c r="AJ32">
        <f t="shared" si="7"/>
        <v>0</v>
      </c>
      <c r="AK32">
        <f t="shared" si="7"/>
        <v>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K32"/>
  <sheetViews>
    <sheetView zoomScale="50" zoomScaleNormal="50" workbookViewId="0"/>
  </sheetViews>
  <sheetFormatPr baseColWidth="10" defaultColWidth="9.140625" defaultRowHeight="15"/>
  <sheetData>
    <row r="2" spans="1:37">
      <c r="A2" s="1" t="s">
        <v>60</v>
      </c>
    </row>
    <row r="3" spans="1:37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>
      <c r="A4" t="s">
        <v>64</v>
      </c>
      <c r="D4" s="3">
        <f>'NOx-CEIP 2023'!B50</f>
        <v>289.24382350000002</v>
      </c>
      <c r="E4" s="3">
        <f>'NOx-CEIP 2023'!C50</f>
        <v>293.46583320000002</v>
      </c>
      <c r="F4" s="3">
        <f>'NOx-CEIP 2023'!D50</f>
        <v>279.34891729999998</v>
      </c>
      <c r="G4" s="3">
        <f>'NOx-CEIP 2023'!E50</f>
        <v>266.23458219999998</v>
      </c>
      <c r="H4" s="3">
        <f>'NOx-CEIP 2023'!F50</f>
        <v>269.16346700000003</v>
      </c>
      <c r="I4" s="3">
        <f>'NOx-CEIP 2023'!G50</f>
        <v>257.90034580000003</v>
      </c>
      <c r="J4" s="3">
        <f>'NOx-CEIP 2023'!H50</f>
        <v>252.8575951</v>
      </c>
      <c r="K4" s="3">
        <f>'NOx-CEIP 2023'!I50</f>
        <v>241.48583249999999</v>
      </c>
      <c r="L4" s="3">
        <f>'NOx-CEIP 2023'!J50</f>
        <v>231.7589955</v>
      </c>
      <c r="M4" s="3">
        <f>'NOx-CEIP 2023'!K50</f>
        <v>225.09173000000001</v>
      </c>
      <c r="N4" s="3">
        <f>'NOx-CEIP 2023'!L50</f>
        <v>222.23044150000001</v>
      </c>
      <c r="O4" s="3">
        <f>'NOx-CEIP 2023'!M50</f>
        <v>212.1915424</v>
      </c>
      <c r="P4" s="3">
        <f>'NOx-CEIP 2023'!N50</f>
        <v>204.50184469999999</v>
      </c>
      <c r="Q4" s="3">
        <f>'NOx-CEIP 2023'!O50</f>
        <v>200.38442939999999</v>
      </c>
      <c r="R4" s="3">
        <f>'NOx-CEIP 2023'!P50</f>
        <v>196.68371780000001</v>
      </c>
      <c r="S4" s="3">
        <f>'NOx-CEIP 2023'!Q50</f>
        <v>193.30306709999999</v>
      </c>
      <c r="T4" s="3">
        <f>'NOx-CEIP 2023'!R50</f>
        <v>191.50965450000001</v>
      </c>
      <c r="U4" s="3">
        <f>'NOx-CEIP 2023'!S50</f>
        <v>186.3186742</v>
      </c>
      <c r="V4" s="3">
        <f>'NOx-CEIP 2023'!T50</f>
        <v>178.37746759999999</v>
      </c>
      <c r="W4" s="3">
        <f>'NOx-CEIP 2023'!U50</f>
        <v>164.94639359999999</v>
      </c>
      <c r="X4" s="3">
        <f>'NOx-CEIP 2023'!V50</f>
        <v>169.51807650000001</v>
      </c>
      <c r="Y4" s="3">
        <f>'NOx-CEIP 2023'!W50</f>
        <v>163.4723501</v>
      </c>
      <c r="Z4" s="3">
        <f>'NOx-CEIP 2023'!X50</f>
        <v>156.09837580000001</v>
      </c>
      <c r="AA4" s="3">
        <f>'NOx-CEIP 2023'!Y50</f>
        <v>152.7317602</v>
      </c>
      <c r="AB4" s="3">
        <f>'NOx-CEIP 2023'!Z50</f>
        <v>150.78761739999999</v>
      </c>
      <c r="AC4" s="3">
        <f>'NOx-CEIP 2023'!AA50</f>
        <v>146.8786159</v>
      </c>
      <c r="AD4" s="3">
        <f>'NOx-CEIP 2023'!AB50</f>
        <v>144.01276519999999</v>
      </c>
      <c r="AE4" s="3">
        <f>'NOx-CEIP 2023'!AC50</f>
        <v>138.58369260000001</v>
      </c>
      <c r="AF4" s="3">
        <f>'NOx-CEIP 2023'!AD50</f>
        <v>134.39420179999999</v>
      </c>
      <c r="AG4" s="3">
        <f>'NOx-CEIP 2023'!AE50</f>
        <v>125.4193336</v>
      </c>
      <c r="AH4" s="3">
        <f>'NOx-CEIP 2023'!AF50</f>
        <v>116.6948749</v>
      </c>
      <c r="AI4" s="3">
        <f>'NOx-CEIP 2023'!AG50</f>
        <v>115.1572603</v>
      </c>
      <c r="AJ4" s="3">
        <f>'NOx-CEIP 2023'!AH50</f>
        <v>0</v>
      </c>
      <c r="AK4" s="3">
        <f>'NOx-CEIP 2023'!AI50</f>
        <v>0</v>
      </c>
    </row>
    <row r="5" spans="1:37">
      <c r="A5" t="s">
        <v>63</v>
      </c>
      <c r="D5" s="3">
        <f>'NH3-CEIP 2023'!B50</f>
        <v>60.349141289999999</v>
      </c>
      <c r="E5" s="3">
        <f>'NH3-CEIP 2023'!C50</f>
        <v>58.350202889999998</v>
      </c>
      <c r="F5" s="3">
        <f>'NH3-CEIP 2023'!D50</f>
        <v>59.41469034</v>
      </c>
      <c r="G5" s="3">
        <f>'NH3-CEIP 2023'!E50</f>
        <v>60.65400691</v>
      </c>
      <c r="H5" s="3">
        <f>'NH3-CEIP 2023'!F50</f>
        <v>61.69948376</v>
      </c>
      <c r="I5" s="3">
        <f>'NH3-CEIP 2023'!G50</f>
        <v>61.134963329999998</v>
      </c>
      <c r="J5" s="3">
        <f>'NH3-CEIP 2023'!H50</f>
        <v>61.222926649999998</v>
      </c>
      <c r="K5" s="3">
        <f>'NH3-CEIP 2023'!I50</f>
        <v>62.487964669999997</v>
      </c>
      <c r="L5" s="3">
        <f>'NH3-CEIP 2023'!J50</f>
        <v>61.876493070000002</v>
      </c>
      <c r="M5" s="3">
        <f>'NH3-CEIP 2023'!K50</f>
        <v>60.365794809999997</v>
      </c>
      <c r="N5" s="3">
        <f>'NH3-CEIP 2023'!L50</f>
        <v>59.661276229999999</v>
      </c>
      <c r="O5" s="3">
        <f>'NH3-CEIP 2023'!M50</f>
        <v>59.108989270000002</v>
      </c>
      <c r="P5" s="3">
        <f>'NH3-CEIP 2023'!N50</f>
        <v>58.60373036</v>
      </c>
      <c r="Q5" s="3">
        <f>'NH3-CEIP 2023'!O50</f>
        <v>58.611821579999997</v>
      </c>
      <c r="R5" s="3">
        <f>'NH3-CEIP 2023'!P50</f>
        <v>58.870887019999998</v>
      </c>
      <c r="S5" s="3">
        <f>'NH3-CEIP 2023'!Q50</f>
        <v>57.404996109999999</v>
      </c>
      <c r="T5" s="3">
        <f>'NH3-CEIP 2023'!R50</f>
        <v>56.47082279</v>
      </c>
      <c r="U5" s="3">
        <f>'NH3-CEIP 2023'!S50</f>
        <v>56.131932550000002</v>
      </c>
      <c r="V5" s="3">
        <f>'NH3-CEIP 2023'!T50</f>
        <v>56.596185650000002</v>
      </c>
      <c r="W5" s="3">
        <f>'NH3-CEIP 2023'!U50</f>
        <v>53.784434939999997</v>
      </c>
      <c r="X5" s="3">
        <f>'NH3-CEIP 2023'!V50</f>
        <v>54.32618514</v>
      </c>
      <c r="Y5" s="3">
        <f>'NH3-CEIP 2023'!W50</f>
        <v>53.972560680000001</v>
      </c>
      <c r="Z5" s="3">
        <f>'NH3-CEIP 2023'!X50</f>
        <v>52.83644494</v>
      </c>
      <c r="AA5" s="3">
        <f>'NH3-CEIP 2023'!Y50</f>
        <v>53.767187849999999</v>
      </c>
      <c r="AB5" s="3">
        <f>'NH3-CEIP 2023'!Z50</f>
        <v>53.68396611</v>
      </c>
      <c r="AC5" s="3">
        <f>'NH3-CEIP 2023'!AA50</f>
        <v>53.751154229999997</v>
      </c>
      <c r="AD5" s="3">
        <f>'NH3-CEIP 2023'!AB50</f>
        <v>52.484372819999997</v>
      </c>
      <c r="AE5" s="3">
        <f>'NH3-CEIP 2023'!AC50</f>
        <v>52.696870349999998</v>
      </c>
      <c r="AF5" s="3">
        <f>'NH3-CEIP 2023'!AD50</f>
        <v>52.523970370000001</v>
      </c>
      <c r="AG5" s="3">
        <f>'NH3-CEIP 2023'!AE50</f>
        <v>51.832424969999998</v>
      </c>
      <c r="AH5" s="3">
        <f>'NH3-CEIP 2023'!AF50</f>
        <v>51.978549049999998</v>
      </c>
      <c r="AI5" s="3">
        <f>'NH3-CEIP 2023'!AG50</f>
        <v>50.997516509999997</v>
      </c>
      <c r="AJ5" s="3">
        <f>'NH3-CEIP 2023'!AH50</f>
        <v>0</v>
      </c>
      <c r="AK5" s="3">
        <f>'NH3-CEIP 2023'!AI50</f>
        <v>0</v>
      </c>
    </row>
    <row r="7" spans="1:37">
      <c r="A7" t="s">
        <v>65</v>
      </c>
      <c r="D7">
        <f t="shared" ref="D7:AE7" si="0">D4*14/46</f>
        <v>88.030728891304349</v>
      </c>
      <c r="E7">
        <f t="shared" si="0"/>
        <v>89.315688365217397</v>
      </c>
      <c r="F7">
        <f t="shared" si="0"/>
        <v>85.019235699999996</v>
      </c>
      <c r="G7">
        <f t="shared" si="0"/>
        <v>81.027916321739127</v>
      </c>
      <c r="H7">
        <f t="shared" si="0"/>
        <v>81.919316043478261</v>
      </c>
      <c r="I7">
        <f t="shared" si="0"/>
        <v>78.491409591304361</v>
      </c>
      <c r="J7">
        <f t="shared" si="0"/>
        <v>76.956659378260866</v>
      </c>
      <c r="K7">
        <f t="shared" si="0"/>
        <v>73.495688152173912</v>
      </c>
      <c r="L7">
        <f t="shared" si="0"/>
        <v>70.535346456521737</v>
      </c>
      <c r="M7">
        <f t="shared" si="0"/>
        <v>68.506178695652167</v>
      </c>
      <c r="N7">
        <f t="shared" si="0"/>
        <v>67.635351760869568</v>
      </c>
      <c r="O7">
        <f t="shared" si="0"/>
        <v>64.580034643478271</v>
      </c>
      <c r="P7">
        <f t="shared" si="0"/>
        <v>62.239691865217388</v>
      </c>
      <c r="Q7">
        <f t="shared" si="0"/>
        <v>60.986565469565214</v>
      </c>
      <c r="R7">
        <f t="shared" si="0"/>
        <v>59.860261939130439</v>
      </c>
      <c r="S7">
        <f t="shared" si="0"/>
        <v>58.831368247826092</v>
      </c>
      <c r="T7">
        <f t="shared" si="0"/>
        <v>58.285547021739127</v>
      </c>
      <c r="U7">
        <f t="shared" si="0"/>
        <v>56.705683452173915</v>
      </c>
      <c r="V7">
        <f t="shared" si="0"/>
        <v>54.288794486956519</v>
      </c>
      <c r="W7">
        <f t="shared" si="0"/>
        <v>50.20107631304348</v>
      </c>
      <c r="X7">
        <f t="shared" si="0"/>
        <v>51.592458065217393</v>
      </c>
      <c r="Y7">
        <f t="shared" si="0"/>
        <v>49.752454378260865</v>
      </c>
      <c r="Z7">
        <f t="shared" si="0"/>
        <v>47.508201330434787</v>
      </c>
      <c r="AA7">
        <f t="shared" si="0"/>
        <v>46.483579191304344</v>
      </c>
      <c r="AB7">
        <f t="shared" si="0"/>
        <v>45.891883556521734</v>
      </c>
      <c r="AC7">
        <f t="shared" si="0"/>
        <v>44.702187447826084</v>
      </c>
      <c r="AD7">
        <f t="shared" si="0"/>
        <v>43.829972017391299</v>
      </c>
      <c r="AE7">
        <f t="shared" si="0"/>
        <v>42.177645573913047</v>
      </c>
      <c r="AF7">
        <f t="shared" ref="AF7:AG7" si="1">AF4*14/46</f>
        <v>40.902583156521736</v>
      </c>
      <c r="AG7">
        <f t="shared" si="1"/>
        <v>38.171101530434782</v>
      </c>
      <c r="AH7">
        <f t="shared" ref="AH7:AK7" si="2">AH4*14/46</f>
        <v>35.515831491304347</v>
      </c>
      <c r="AI7">
        <f t="shared" si="2"/>
        <v>35.047861830434783</v>
      </c>
      <c r="AJ7">
        <f t="shared" si="2"/>
        <v>0</v>
      </c>
      <c r="AK7">
        <f t="shared" si="2"/>
        <v>0</v>
      </c>
    </row>
    <row r="8" spans="1:37">
      <c r="A8" t="s">
        <v>66</v>
      </c>
      <c r="D8">
        <f t="shared" ref="D8:H8" si="3">D5*14/17</f>
        <v>49.699292827058827</v>
      </c>
      <c r="E8">
        <f t="shared" si="3"/>
        <v>48.053108262352943</v>
      </c>
      <c r="F8">
        <f t="shared" si="3"/>
        <v>48.929744985882351</v>
      </c>
      <c r="G8">
        <f t="shared" si="3"/>
        <v>49.950358631764701</v>
      </c>
      <c r="H8">
        <f t="shared" si="3"/>
        <v>50.811339567058823</v>
      </c>
      <c r="I8">
        <f>I5*14/17</f>
        <v>50.346440389411761</v>
      </c>
      <c r="J8">
        <f t="shared" ref="J8:AE8" si="4">J5*14/17</f>
        <v>50.418880770588238</v>
      </c>
      <c r="K8">
        <f t="shared" si="4"/>
        <v>51.460676787058823</v>
      </c>
      <c r="L8">
        <f t="shared" si="4"/>
        <v>50.957111940000004</v>
      </c>
      <c r="M8">
        <f t="shared" si="4"/>
        <v>49.713007490588232</v>
      </c>
      <c r="N8">
        <f t="shared" si="4"/>
        <v>49.132815718823529</v>
      </c>
      <c r="O8">
        <f t="shared" si="4"/>
        <v>48.677991163529413</v>
      </c>
      <c r="P8">
        <f t="shared" si="4"/>
        <v>48.261895590588239</v>
      </c>
      <c r="Q8">
        <f t="shared" si="4"/>
        <v>48.268558948235295</v>
      </c>
      <c r="R8">
        <f t="shared" si="4"/>
        <v>48.481906957647055</v>
      </c>
      <c r="S8">
        <f t="shared" si="4"/>
        <v>47.27470267882353</v>
      </c>
      <c r="T8">
        <f t="shared" si="4"/>
        <v>46.50538347411765</v>
      </c>
      <c r="U8">
        <f t="shared" si="4"/>
        <v>46.226297394117651</v>
      </c>
      <c r="V8">
        <f t="shared" si="4"/>
        <v>46.608623476470591</v>
      </c>
      <c r="W8">
        <f t="shared" si="4"/>
        <v>44.293064068235296</v>
      </c>
      <c r="X8">
        <f t="shared" si="4"/>
        <v>44.739211291764704</v>
      </c>
      <c r="Y8">
        <f t="shared" si="4"/>
        <v>44.447991148235296</v>
      </c>
      <c r="Z8">
        <f t="shared" si="4"/>
        <v>43.512366421176473</v>
      </c>
      <c r="AA8">
        <f t="shared" si="4"/>
        <v>44.278860582352934</v>
      </c>
      <c r="AB8">
        <f t="shared" si="4"/>
        <v>44.210325031764704</v>
      </c>
      <c r="AC8">
        <f t="shared" si="4"/>
        <v>44.265656424705881</v>
      </c>
      <c r="AD8">
        <f t="shared" si="4"/>
        <v>43.222424675294121</v>
      </c>
      <c r="AE8">
        <f t="shared" si="4"/>
        <v>43.397422641176469</v>
      </c>
      <c r="AF8">
        <f t="shared" ref="AF8:AG8" si="5">AF5*14/17</f>
        <v>43.255034422352935</v>
      </c>
      <c r="AG8">
        <f t="shared" si="5"/>
        <v>42.685526445882353</v>
      </c>
      <c r="AH8">
        <f t="shared" ref="AH8:AK8" si="6">AH5*14/17</f>
        <v>42.805863923529415</v>
      </c>
      <c r="AI8">
        <f t="shared" si="6"/>
        <v>41.997954772941178</v>
      </c>
      <c r="AJ8">
        <f t="shared" si="6"/>
        <v>0</v>
      </c>
      <c r="AK8">
        <f t="shared" si="6"/>
        <v>0</v>
      </c>
    </row>
    <row r="9" spans="1:37">
      <c r="A9" t="s">
        <v>67</v>
      </c>
      <c r="D9">
        <f t="shared" ref="D9:H9" si="7">D7+D8</f>
        <v>137.73002171836316</v>
      </c>
      <c r="E9">
        <f t="shared" si="7"/>
        <v>137.36879662757033</v>
      </c>
      <c r="F9">
        <f t="shared" si="7"/>
        <v>133.94898068588236</v>
      </c>
      <c r="G9">
        <f t="shared" si="7"/>
        <v>130.97827495350384</v>
      </c>
      <c r="H9">
        <f t="shared" si="7"/>
        <v>132.7306556105371</v>
      </c>
      <c r="I9">
        <f>I7+I8</f>
        <v>128.83784998071613</v>
      </c>
      <c r="J9">
        <f t="shared" ref="J9:AD9" si="8">J7+J8</f>
        <v>127.3755401488491</v>
      </c>
      <c r="K9">
        <f t="shared" si="8"/>
        <v>124.95636493923274</v>
      </c>
      <c r="L9">
        <f t="shared" si="8"/>
        <v>121.49245839652174</v>
      </c>
      <c r="M9">
        <f t="shared" si="8"/>
        <v>118.21918618624039</v>
      </c>
      <c r="N9">
        <f t="shared" si="8"/>
        <v>116.76816747969309</v>
      </c>
      <c r="O9">
        <f t="shared" si="8"/>
        <v>113.25802580700768</v>
      </c>
      <c r="P9">
        <f t="shared" si="8"/>
        <v>110.50158745580563</v>
      </c>
      <c r="Q9">
        <f t="shared" si="8"/>
        <v>109.25512441780052</v>
      </c>
      <c r="R9">
        <f t="shared" si="8"/>
        <v>108.34216889677749</v>
      </c>
      <c r="S9">
        <f t="shared" si="8"/>
        <v>106.10607092664962</v>
      </c>
      <c r="T9">
        <f t="shared" si="8"/>
        <v>104.79093049585677</v>
      </c>
      <c r="U9">
        <f t="shared" si="8"/>
        <v>102.93198084629157</v>
      </c>
      <c r="V9">
        <f t="shared" si="8"/>
        <v>100.8974179634271</v>
      </c>
      <c r="W9">
        <f t="shared" si="8"/>
        <v>94.494140381278783</v>
      </c>
      <c r="X9">
        <f t="shared" si="8"/>
        <v>96.331669356982104</v>
      </c>
      <c r="Y9">
        <f t="shared" si="8"/>
        <v>94.200445526496168</v>
      </c>
      <c r="Z9">
        <f t="shared" si="8"/>
        <v>91.020567751611253</v>
      </c>
      <c r="AA9">
        <f t="shared" si="8"/>
        <v>90.762439773657277</v>
      </c>
      <c r="AB9">
        <f t="shared" si="8"/>
        <v>90.10220858828643</v>
      </c>
      <c r="AC9">
        <f t="shared" si="8"/>
        <v>88.967843872531972</v>
      </c>
      <c r="AD9">
        <f t="shared" si="8"/>
        <v>87.05239669268542</v>
      </c>
      <c r="AE9">
        <f>AE7+AE8</f>
        <v>85.575068215089516</v>
      </c>
      <c r="AF9">
        <f>AF7+AF8</f>
        <v>84.157617578874664</v>
      </c>
      <c r="AG9">
        <f>AG7+AG8</f>
        <v>80.856627976317128</v>
      </c>
      <c r="AH9">
        <f t="shared" ref="AH9:AK9" si="9">AH7+AH8</f>
        <v>78.321695414833755</v>
      </c>
      <c r="AI9">
        <f t="shared" si="9"/>
        <v>77.045816603375954</v>
      </c>
      <c r="AJ9">
        <f t="shared" si="9"/>
        <v>0</v>
      </c>
      <c r="AK9">
        <f t="shared" si="9"/>
        <v>0</v>
      </c>
    </row>
    <row r="28" spans="1:37">
      <c r="A28" t="s">
        <v>95</v>
      </c>
    </row>
    <row r="29" spans="1:37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>
      <c r="A30" t="s">
        <v>68</v>
      </c>
      <c r="D30">
        <f t="shared" ref="D30:AK30" si="10">100*D4/AVERAGE($K4:$Q4)</f>
        <v>131.67584239428152</v>
      </c>
      <c r="E30">
        <f t="shared" si="10"/>
        <v>133.59787715760751</v>
      </c>
      <c r="F30">
        <f t="shared" si="10"/>
        <v>127.17126873206328</v>
      </c>
      <c r="G30">
        <f t="shared" si="10"/>
        <v>121.20107686819657</v>
      </c>
      <c r="H30">
        <f t="shared" si="10"/>
        <v>122.53442728740029</v>
      </c>
      <c r="I30">
        <f t="shared" si="10"/>
        <v>117.40698513823756</v>
      </c>
      <c r="J30">
        <f t="shared" si="10"/>
        <v>115.11131486817955</v>
      </c>
      <c r="K30">
        <f t="shared" si="10"/>
        <v>109.93441462621885</v>
      </c>
      <c r="L30">
        <f t="shared" si="10"/>
        <v>105.50635306795063</v>
      </c>
      <c r="M30">
        <f t="shared" si="10"/>
        <v>102.47113596095915</v>
      </c>
      <c r="N30">
        <f t="shared" si="10"/>
        <v>101.16855819452131</v>
      </c>
      <c r="O30">
        <f t="shared" si="10"/>
        <v>96.598432963467943</v>
      </c>
      <c r="P30">
        <f t="shared" si="10"/>
        <v>93.097762110232352</v>
      </c>
      <c r="Q30">
        <f t="shared" si="10"/>
        <v>91.223343076649755</v>
      </c>
      <c r="R30">
        <f t="shared" si="10"/>
        <v>89.538624933002737</v>
      </c>
      <c r="S30">
        <f t="shared" si="10"/>
        <v>87.999611849242569</v>
      </c>
      <c r="T30">
        <f t="shared" si="10"/>
        <v>87.183175695107991</v>
      </c>
      <c r="U30">
        <f t="shared" si="10"/>
        <v>84.820025133814767</v>
      </c>
      <c r="V30">
        <f t="shared" si="10"/>
        <v>81.20485694792599</v>
      </c>
      <c r="W30">
        <f t="shared" si="10"/>
        <v>75.090472337013367</v>
      </c>
      <c r="X30">
        <f t="shared" si="10"/>
        <v>77.171692913248194</v>
      </c>
      <c r="Y30">
        <f t="shared" si="10"/>
        <v>74.419426306575602</v>
      </c>
      <c r="Z30">
        <f t="shared" si="10"/>
        <v>71.062485902466051</v>
      </c>
      <c r="AA30">
        <f t="shared" si="10"/>
        <v>69.529862181124145</v>
      </c>
      <c r="AB30">
        <f t="shared" si="10"/>
        <v>68.64480735842443</v>
      </c>
      <c r="AC30">
        <f t="shared" si="10"/>
        <v>66.865266972031336</v>
      </c>
      <c r="AD30">
        <f t="shared" si="10"/>
        <v>65.560612302028531</v>
      </c>
      <c r="AE30">
        <f t="shared" si="10"/>
        <v>63.089072203525063</v>
      </c>
      <c r="AF30">
        <f t="shared" si="10"/>
        <v>61.181841398670571</v>
      </c>
      <c r="AG30">
        <f t="shared" si="10"/>
        <v>57.096107375684092</v>
      </c>
      <c r="AH30">
        <f t="shared" si="10"/>
        <v>53.124370192654425</v>
      </c>
      <c r="AI30">
        <f t="shared" si="10"/>
        <v>52.424383948236844</v>
      </c>
      <c r="AJ30">
        <f t="shared" si="10"/>
        <v>0</v>
      </c>
      <c r="AK30">
        <f t="shared" si="10"/>
        <v>0</v>
      </c>
    </row>
    <row r="31" spans="1:37">
      <c r="A31" t="s">
        <v>69</v>
      </c>
      <c r="D31">
        <f t="shared" ref="D31:AK31" si="11">100*D5/AVERAGE($K5:$Q5)</f>
        <v>100.41070906562734</v>
      </c>
      <c r="E31">
        <f t="shared" si="11"/>
        <v>97.084815476553715</v>
      </c>
      <c r="F31">
        <f t="shared" si="11"/>
        <v>98.855941583093227</v>
      </c>
      <c r="G31">
        <f t="shared" si="11"/>
        <v>100.91795361657847</v>
      </c>
      <c r="H31">
        <f t="shared" si="11"/>
        <v>102.65744931736641</v>
      </c>
      <c r="I31">
        <f t="shared" si="11"/>
        <v>101.71818331545354</v>
      </c>
      <c r="J31">
        <f t="shared" si="11"/>
        <v>101.86453932225277</v>
      </c>
      <c r="K31">
        <f t="shared" si="11"/>
        <v>103.96934747474633</v>
      </c>
      <c r="L31">
        <f t="shared" si="11"/>
        <v>102.95196270974277</v>
      </c>
      <c r="M31">
        <f t="shared" si="11"/>
        <v>100.43841769106749</v>
      </c>
      <c r="N31">
        <f t="shared" si="11"/>
        <v>99.266218573473239</v>
      </c>
      <c r="O31">
        <f t="shared" si="11"/>
        <v>98.347306985405808</v>
      </c>
      <c r="P31">
        <f t="shared" si="11"/>
        <v>97.506642075676055</v>
      </c>
      <c r="Q31">
        <f t="shared" si="11"/>
        <v>97.520104489888396</v>
      </c>
      <c r="R31">
        <f t="shared" si="11"/>
        <v>97.951145329389291</v>
      </c>
      <c r="S31">
        <f t="shared" si="11"/>
        <v>95.512152121869576</v>
      </c>
      <c r="T31">
        <f t="shared" si="11"/>
        <v>93.957846568446001</v>
      </c>
      <c r="U31">
        <f t="shared" si="11"/>
        <v>93.39399083551514</v>
      </c>
      <c r="V31">
        <f t="shared" si="11"/>
        <v>94.166429050218298</v>
      </c>
      <c r="W31">
        <f t="shared" si="11"/>
        <v>89.488153991586032</v>
      </c>
      <c r="X31">
        <f t="shared" si="11"/>
        <v>90.389534202731781</v>
      </c>
      <c r="Y31">
        <f t="shared" si="11"/>
        <v>89.80116323319433</v>
      </c>
      <c r="Z31">
        <f t="shared" si="11"/>
        <v>87.910859832093209</v>
      </c>
      <c r="AA31">
        <f t="shared" si="11"/>
        <v>89.459457766599215</v>
      </c>
      <c r="AB31">
        <f t="shared" si="11"/>
        <v>89.320990942640279</v>
      </c>
      <c r="AC31">
        <f t="shared" si="11"/>
        <v>89.432780549348465</v>
      </c>
      <c r="AD31">
        <f t="shared" si="11"/>
        <v>87.325071692348843</v>
      </c>
      <c r="AE31">
        <f t="shared" si="11"/>
        <v>87.678631448227762</v>
      </c>
      <c r="AF31">
        <f t="shared" si="11"/>
        <v>87.390955282202341</v>
      </c>
      <c r="AG31">
        <f t="shared" si="11"/>
        <v>86.240341330109899</v>
      </c>
      <c r="AH31">
        <f t="shared" si="11"/>
        <v>86.483466951630447</v>
      </c>
      <c r="AI31">
        <f t="shared" si="11"/>
        <v>84.851195624280564</v>
      </c>
      <c r="AJ31">
        <f t="shared" si="11"/>
        <v>0</v>
      </c>
      <c r="AK31">
        <f t="shared" si="11"/>
        <v>0</v>
      </c>
    </row>
    <row r="32" spans="1:37">
      <c r="A32" t="s">
        <v>57</v>
      </c>
      <c r="D32">
        <f t="shared" ref="D32:AK32" si="12">100*D9/AVERAGE($K9:$Q9)</f>
        <v>118.37547661231602</v>
      </c>
      <c r="E32">
        <f t="shared" si="12"/>
        <v>118.06501276606494</v>
      </c>
      <c r="F32">
        <f t="shared" si="12"/>
        <v>115.1257672989328</v>
      </c>
      <c r="G32">
        <f t="shared" si="12"/>
        <v>112.57252071871854</v>
      </c>
      <c r="H32">
        <f t="shared" si="12"/>
        <v>114.07864765382276</v>
      </c>
      <c r="I32">
        <f t="shared" si="12"/>
        <v>110.73287949057178</v>
      </c>
      <c r="J32">
        <f t="shared" si="12"/>
        <v>109.47606110673314</v>
      </c>
      <c r="K32">
        <f t="shared" si="12"/>
        <v>107.39684108720375</v>
      </c>
      <c r="L32">
        <f t="shared" si="12"/>
        <v>104.41970086157883</v>
      </c>
      <c r="M32">
        <f t="shared" si="12"/>
        <v>101.60640603203011</v>
      </c>
      <c r="N32">
        <f t="shared" si="12"/>
        <v>100.35929208535437</v>
      </c>
      <c r="O32">
        <f t="shared" si="12"/>
        <v>97.342413932742517</v>
      </c>
      <c r="P32">
        <f t="shared" si="12"/>
        <v>94.973324757375707</v>
      </c>
      <c r="Q32">
        <f t="shared" si="12"/>
        <v>93.902021243714671</v>
      </c>
      <c r="R32">
        <f t="shared" si="12"/>
        <v>93.117359021356691</v>
      </c>
      <c r="S32">
        <f t="shared" si="12"/>
        <v>91.195489267302719</v>
      </c>
      <c r="T32">
        <f t="shared" si="12"/>
        <v>90.065159268331442</v>
      </c>
      <c r="U32">
        <f t="shared" si="12"/>
        <v>88.467438974526829</v>
      </c>
      <c r="V32">
        <f t="shared" si="12"/>
        <v>86.718783540134368</v>
      </c>
      <c r="W32">
        <f t="shared" si="12"/>
        <v>81.215328111820099</v>
      </c>
      <c r="X32">
        <f t="shared" si="12"/>
        <v>82.794637877214711</v>
      </c>
      <c r="Y32">
        <f t="shared" si="12"/>
        <v>80.962904798589463</v>
      </c>
      <c r="Z32">
        <f t="shared" si="12"/>
        <v>78.22988012848063</v>
      </c>
      <c r="AA32">
        <f t="shared" si="12"/>
        <v>78.008025647982848</v>
      </c>
      <c r="AB32">
        <f t="shared" si="12"/>
        <v>77.440573611981549</v>
      </c>
      <c r="AC32">
        <f t="shared" si="12"/>
        <v>76.465615776323816</v>
      </c>
      <c r="AD32">
        <f t="shared" si="12"/>
        <v>74.819337281547234</v>
      </c>
      <c r="AE32">
        <f t="shared" si="12"/>
        <v>73.5496107508569</v>
      </c>
      <c r="AF32">
        <f t="shared" si="12"/>
        <v>72.331347713191292</v>
      </c>
      <c r="AG32">
        <f t="shared" si="12"/>
        <v>69.494230484718869</v>
      </c>
      <c r="AH32">
        <f t="shared" si="12"/>
        <v>67.315519943604755</v>
      </c>
      <c r="AI32">
        <f t="shared" si="12"/>
        <v>66.21893431527522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7B19D-D357-4E1E-9A35-0B23B1F68EA1}">
  <dimension ref="A2:AK32"/>
  <sheetViews>
    <sheetView zoomScale="50" zoomScaleNormal="50" workbookViewId="0"/>
  </sheetViews>
  <sheetFormatPr baseColWidth="10" defaultColWidth="9.140625" defaultRowHeight="15"/>
  <sheetData>
    <row r="2" spans="1:37">
      <c r="A2" s="1" t="s">
        <v>99</v>
      </c>
    </row>
    <row r="3" spans="1:37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>
      <c r="A4" t="s">
        <v>64</v>
      </c>
      <c r="D4" s="3">
        <f>'NOx-CEIP 2023'!B56</f>
        <v>3048.6165860000001</v>
      </c>
      <c r="E4" s="3">
        <f>'NOx-CEIP 2023'!C56</f>
        <v>2969.035727</v>
      </c>
      <c r="F4" s="3">
        <f>'NOx-CEIP 2023'!D56</f>
        <v>2926.6245159999999</v>
      </c>
      <c r="G4" s="3">
        <f>'NOx-CEIP 2023'!E56</f>
        <v>2785.926348</v>
      </c>
      <c r="H4" s="3">
        <f>'NOx-CEIP 2023'!F56</f>
        <v>2731.4471840000001</v>
      </c>
      <c r="I4" s="3">
        <f>'NOx-CEIP 2023'!G56</f>
        <v>2600.0577760000001</v>
      </c>
      <c r="J4" s="3">
        <f>'NOx-CEIP 2023'!H56</f>
        <v>2519.5863290000002</v>
      </c>
      <c r="K4" s="3">
        <f>'NOx-CEIP 2023'!I56</f>
        <v>2338.2725580000001</v>
      </c>
      <c r="L4" s="3">
        <f>'NOx-CEIP 2023'!J56</f>
        <v>2260.066409</v>
      </c>
      <c r="M4" s="3">
        <f>'NOx-CEIP 2023'!K56</f>
        <v>2148.0331249999999</v>
      </c>
      <c r="N4" s="3">
        <f>'NOx-CEIP 2023'!L56</f>
        <v>2064.7039370000002</v>
      </c>
      <c r="O4" s="3">
        <f>'NOx-CEIP 2023'!M56</f>
        <v>2008.6583559999999</v>
      </c>
      <c r="P4" s="3">
        <f>'NOx-CEIP 2023'!N56</f>
        <v>1913.7716780000001</v>
      </c>
      <c r="Q4" s="3">
        <f>'NOx-CEIP 2023'!O56</f>
        <v>1877.4953579999999</v>
      </c>
      <c r="R4" s="3">
        <f>'NOx-CEIP 2023'!P56</f>
        <v>1819.309195</v>
      </c>
      <c r="S4" s="3">
        <f>'NOx-CEIP 2023'!Q56</f>
        <v>1795.279916</v>
      </c>
      <c r="T4" s="3">
        <f>'NOx-CEIP 2023'!R56</f>
        <v>1731.577219</v>
      </c>
      <c r="U4" s="3">
        <f>'NOx-CEIP 2023'!S56</f>
        <v>1655.061291</v>
      </c>
      <c r="V4" s="3">
        <f>'NOx-CEIP 2023'!T56</f>
        <v>1481.4040669999999</v>
      </c>
      <c r="W4" s="3">
        <f>'NOx-CEIP 2023'!U56</f>
        <v>1295.7600930000001</v>
      </c>
      <c r="X4" s="3">
        <f>'NOx-CEIP 2023'!V56</f>
        <v>1269.2424329999999</v>
      </c>
      <c r="Y4" s="3">
        <f>'NOx-CEIP 2023'!W56</f>
        <v>1179.9877120000001</v>
      </c>
      <c r="Z4" s="3">
        <f>'NOx-CEIP 2023'!X56</f>
        <v>1203.099622</v>
      </c>
      <c r="AA4" s="3">
        <f>'NOx-CEIP 2023'!Y56</f>
        <v>1141.2463210000001</v>
      </c>
      <c r="AB4" s="3">
        <f>'NOx-CEIP 2023'!Z56</f>
        <v>1064.627125</v>
      </c>
      <c r="AC4" s="3">
        <f>'NOx-CEIP 2023'!AA56</f>
        <v>1022.496182</v>
      </c>
      <c r="AD4" s="3">
        <f>'NOx-CEIP 2023'!AB56</f>
        <v>933.24108369999999</v>
      </c>
      <c r="AE4" s="3">
        <f>'NOx-CEIP 2023'!AC56</f>
        <v>893.51311069999997</v>
      </c>
      <c r="AF4" s="3">
        <f>'NOx-CEIP 2023'!AD56</f>
        <v>851.28517190000002</v>
      </c>
      <c r="AG4" s="3">
        <f>'NOx-CEIP 2023'!AE56</f>
        <v>790.86255180000001</v>
      </c>
      <c r="AH4" s="3">
        <f>'NOx-CEIP 2023'!AF56</f>
        <v>682.53685440000004</v>
      </c>
      <c r="AI4" s="3">
        <f>'NOx-CEIP 2023'!AG56</f>
        <v>681.78984779999996</v>
      </c>
      <c r="AJ4" s="3">
        <f>'NOx-CEIP 2023'!AH56</f>
        <v>0</v>
      </c>
      <c r="AK4" s="3">
        <f>'NOx-CEIP 2023'!AI56</f>
        <v>0</v>
      </c>
    </row>
    <row r="5" spans="1:37">
      <c r="A5" t="s">
        <v>63</v>
      </c>
      <c r="D5" s="3">
        <f>'NH3-CEIP 2023'!B56</f>
        <v>306.08393009999998</v>
      </c>
      <c r="E5" s="3">
        <f>'NH3-CEIP 2023'!C56</f>
        <v>309.73824350000001</v>
      </c>
      <c r="F5" s="3">
        <f>'NH3-CEIP 2023'!D56</f>
        <v>296.09484689999999</v>
      </c>
      <c r="G5" s="3">
        <f>'NH3-CEIP 2023'!E56</f>
        <v>292.44714340000002</v>
      </c>
      <c r="H5" s="3">
        <f>'NH3-CEIP 2023'!F56</f>
        <v>297.67857980000002</v>
      </c>
      <c r="I5" s="3">
        <f>'NH3-CEIP 2023'!G56</f>
        <v>292.4940143</v>
      </c>
      <c r="J5" s="3">
        <f>'NH3-CEIP 2023'!H56</f>
        <v>298.90423010000001</v>
      </c>
      <c r="K5" s="3">
        <f>'NH3-CEIP 2023'!I56</f>
        <v>309.19947619999999</v>
      </c>
      <c r="L5" s="3">
        <f>'NH3-CEIP 2023'!J56</f>
        <v>308.61567489999999</v>
      </c>
      <c r="M5" s="3">
        <f>'NH3-CEIP 2023'!K56</f>
        <v>301.96086489999999</v>
      </c>
      <c r="N5" s="3">
        <f>'NH3-CEIP 2023'!L56</f>
        <v>296.0235088</v>
      </c>
      <c r="O5" s="3">
        <f>'NH3-CEIP 2023'!M56</f>
        <v>292.91037130000001</v>
      </c>
      <c r="P5" s="3">
        <f>'NH3-CEIP 2023'!N56</f>
        <v>288.38611550000002</v>
      </c>
      <c r="Q5" s="3">
        <f>'NH3-CEIP 2023'!O56</f>
        <v>283.3496452</v>
      </c>
      <c r="R5" s="3">
        <f>'NH3-CEIP 2023'!P56</f>
        <v>288.34399489999998</v>
      </c>
      <c r="S5" s="3">
        <f>'NH3-CEIP 2023'!Q56</f>
        <v>281.30423039999999</v>
      </c>
      <c r="T5" s="3">
        <f>'NH3-CEIP 2023'!R56</f>
        <v>277.26987889999998</v>
      </c>
      <c r="U5" s="3">
        <f>'NH3-CEIP 2023'!S56</f>
        <v>273.8613368</v>
      </c>
      <c r="V5" s="3">
        <f>'NH3-CEIP 2023'!T56</f>
        <v>257.3727523</v>
      </c>
      <c r="W5" s="3">
        <f>'NH3-CEIP 2023'!U56</f>
        <v>260.16561630000001</v>
      </c>
      <c r="X5" s="3">
        <f>'NH3-CEIP 2023'!V56</f>
        <v>261.58991800000001</v>
      </c>
      <c r="Y5" s="3">
        <f>'NH3-CEIP 2023'!W56</f>
        <v>261.04444569999998</v>
      </c>
      <c r="Z5" s="3">
        <f>'NH3-CEIP 2023'!X56</f>
        <v>260.17188529999999</v>
      </c>
      <c r="AA5" s="3">
        <f>'NH3-CEIP 2023'!Y56</f>
        <v>255.55107279999999</v>
      </c>
      <c r="AB5" s="3">
        <f>'NH3-CEIP 2023'!Z56</f>
        <v>266.80364520000001</v>
      </c>
      <c r="AC5" s="3">
        <f>'NH3-CEIP 2023'!AA56</f>
        <v>269.0339985</v>
      </c>
      <c r="AD5" s="3">
        <f>'NH3-CEIP 2023'!AB56</f>
        <v>271.00983380000002</v>
      </c>
      <c r="AE5" s="3">
        <f>'NH3-CEIP 2023'!AC56</f>
        <v>274.0652278</v>
      </c>
      <c r="AF5" s="3">
        <f>'NH3-CEIP 2023'!AD56</f>
        <v>270.05613</v>
      </c>
      <c r="AG5" s="3">
        <f>'NH3-CEIP 2023'!AE56</f>
        <v>269.2115675</v>
      </c>
      <c r="AH5" s="3">
        <f>'NH3-CEIP 2023'!AF56</f>
        <v>260.12951129999999</v>
      </c>
      <c r="AI5" s="3">
        <f>'NH3-CEIP 2023'!AG56</f>
        <v>265.03409099999999</v>
      </c>
      <c r="AJ5" s="3">
        <f>'NH3-CEIP 2023'!AH56</f>
        <v>0</v>
      </c>
      <c r="AK5" s="3">
        <f>'NH3-CEIP 2023'!AI56</f>
        <v>0</v>
      </c>
    </row>
    <row r="7" spans="1:37">
      <c r="A7" t="s">
        <v>65</v>
      </c>
      <c r="D7">
        <f t="shared" ref="D7:AK7" si="0">D4*14/46</f>
        <v>927.83983052173915</v>
      </c>
      <c r="E7">
        <f t="shared" si="0"/>
        <v>903.61956908695652</v>
      </c>
      <c r="F7">
        <f t="shared" si="0"/>
        <v>890.71180921739131</v>
      </c>
      <c r="G7">
        <f t="shared" si="0"/>
        <v>847.89062765217386</v>
      </c>
      <c r="H7">
        <f t="shared" si="0"/>
        <v>831.31001252173917</v>
      </c>
      <c r="I7">
        <f t="shared" si="0"/>
        <v>791.32193182608694</v>
      </c>
      <c r="J7">
        <f t="shared" si="0"/>
        <v>766.83062186956522</v>
      </c>
      <c r="K7">
        <f t="shared" si="0"/>
        <v>711.64816982608693</v>
      </c>
      <c r="L7">
        <f t="shared" si="0"/>
        <v>687.84629839130434</v>
      </c>
      <c r="M7">
        <f t="shared" si="0"/>
        <v>653.74921195652166</v>
      </c>
      <c r="N7">
        <f t="shared" si="0"/>
        <v>628.38815473913053</v>
      </c>
      <c r="O7">
        <f t="shared" si="0"/>
        <v>611.33080399999994</v>
      </c>
      <c r="P7">
        <f t="shared" si="0"/>
        <v>582.45224982608693</v>
      </c>
      <c r="Q7">
        <f t="shared" si="0"/>
        <v>571.41163069565209</v>
      </c>
      <c r="R7">
        <f t="shared" si="0"/>
        <v>553.70279847826089</v>
      </c>
      <c r="S7">
        <f t="shared" si="0"/>
        <v>546.38953965217388</v>
      </c>
      <c r="T7">
        <f t="shared" si="0"/>
        <v>527.00176230434784</v>
      </c>
      <c r="U7">
        <f t="shared" si="0"/>
        <v>503.71430595652174</v>
      </c>
      <c r="V7">
        <f t="shared" si="0"/>
        <v>450.86210734782611</v>
      </c>
      <c r="W7">
        <f t="shared" si="0"/>
        <v>394.36176743478262</v>
      </c>
      <c r="X7">
        <f t="shared" si="0"/>
        <v>386.29117526086958</v>
      </c>
      <c r="Y7">
        <f t="shared" si="0"/>
        <v>359.12669495652176</v>
      </c>
      <c r="Z7">
        <f t="shared" si="0"/>
        <v>366.16075452173914</v>
      </c>
      <c r="AA7">
        <f t="shared" si="0"/>
        <v>347.33583682608696</v>
      </c>
      <c r="AB7">
        <f t="shared" si="0"/>
        <v>324.01695108695651</v>
      </c>
      <c r="AC7">
        <f t="shared" si="0"/>
        <v>311.19449017391304</v>
      </c>
      <c r="AD7">
        <f t="shared" si="0"/>
        <v>284.02989503913045</v>
      </c>
      <c r="AE7">
        <f t="shared" si="0"/>
        <v>271.93877282173912</v>
      </c>
      <c r="AF7">
        <f t="shared" si="0"/>
        <v>259.0867914478261</v>
      </c>
      <c r="AG7">
        <f t="shared" si="0"/>
        <v>240.69729837391304</v>
      </c>
      <c r="AH7">
        <f t="shared" si="0"/>
        <v>207.72860786086957</v>
      </c>
      <c r="AI7">
        <f t="shared" si="0"/>
        <v>207.50125802608696</v>
      </c>
      <c r="AJ7">
        <f t="shared" si="0"/>
        <v>0</v>
      </c>
      <c r="AK7">
        <f t="shared" si="0"/>
        <v>0</v>
      </c>
    </row>
    <row r="8" spans="1:37">
      <c r="A8" t="s">
        <v>66</v>
      </c>
      <c r="D8">
        <f t="shared" ref="D8:H8" si="1">D5*14/17</f>
        <v>252.06911890588231</v>
      </c>
      <c r="E8">
        <f t="shared" si="1"/>
        <v>255.07855347058825</v>
      </c>
      <c r="F8">
        <f t="shared" si="1"/>
        <v>243.84281509411764</v>
      </c>
      <c r="G8">
        <f t="shared" si="1"/>
        <v>240.83882397647062</v>
      </c>
      <c r="H8">
        <f t="shared" si="1"/>
        <v>245.14706571764708</v>
      </c>
      <c r="I8">
        <f>I5*14/17</f>
        <v>240.87742354117648</v>
      </c>
      <c r="J8">
        <f t="shared" ref="J8:AK8" si="2">J5*14/17</f>
        <v>246.15642478823531</v>
      </c>
      <c r="K8">
        <f t="shared" si="2"/>
        <v>254.63486275294119</v>
      </c>
      <c r="L8">
        <f t="shared" si="2"/>
        <v>254.15408521176468</v>
      </c>
      <c r="M8">
        <f t="shared" si="2"/>
        <v>248.6736534470588</v>
      </c>
      <c r="N8">
        <f t="shared" si="2"/>
        <v>243.78406607058824</v>
      </c>
      <c r="O8">
        <f t="shared" si="2"/>
        <v>241.22030577647061</v>
      </c>
      <c r="P8">
        <f t="shared" si="2"/>
        <v>237.49444805882354</v>
      </c>
      <c r="Q8">
        <f t="shared" si="2"/>
        <v>233.34676663529413</v>
      </c>
      <c r="R8">
        <f t="shared" si="2"/>
        <v>237.45976050588234</v>
      </c>
      <c r="S8">
        <f t="shared" si="2"/>
        <v>231.66230738823529</v>
      </c>
      <c r="T8">
        <f t="shared" si="2"/>
        <v>228.3399002705882</v>
      </c>
      <c r="U8">
        <f t="shared" si="2"/>
        <v>225.53286559999998</v>
      </c>
      <c r="V8">
        <f t="shared" si="2"/>
        <v>211.95403130588235</v>
      </c>
      <c r="W8">
        <f t="shared" si="2"/>
        <v>214.25403695294119</v>
      </c>
      <c r="X8">
        <f t="shared" si="2"/>
        <v>215.42699129411764</v>
      </c>
      <c r="Y8">
        <f t="shared" si="2"/>
        <v>214.97777881176469</v>
      </c>
      <c r="Z8">
        <f t="shared" si="2"/>
        <v>214.25919965882352</v>
      </c>
      <c r="AA8">
        <f t="shared" si="2"/>
        <v>210.45382465882352</v>
      </c>
      <c r="AB8">
        <f t="shared" si="2"/>
        <v>219.7206489882353</v>
      </c>
      <c r="AC8">
        <f t="shared" si="2"/>
        <v>221.55741052941175</v>
      </c>
      <c r="AD8">
        <f t="shared" si="2"/>
        <v>223.18456901176472</v>
      </c>
      <c r="AE8">
        <f t="shared" si="2"/>
        <v>225.70077583529411</v>
      </c>
      <c r="AF8">
        <f t="shared" si="2"/>
        <v>222.39916588235295</v>
      </c>
      <c r="AG8">
        <f t="shared" si="2"/>
        <v>221.7036438235294</v>
      </c>
      <c r="AH8">
        <f t="shared" si="2"/>
        <v>214.22430342352939</v>
      </c>
      <c r="AI8">
        <f t="shared" si="2"/>
        <v>218.26336905882351</v>
      </c>
      <c r="AJ8">
        <f t="shared" si="2"/>
        <v>0</v>
      </c>
      <c r="AK8">
        <f t="shared" si="2"/>
        <v>0</v>
      </c>
    </row>
    <row r="9" spans="1:37">
      <c r="A9" t="s">
        <v>67</v>
      </c>
      <c r="D9">
        <f t="shared" ref="D9:H9" si="3">D7+D8</f>
        <v>1179.9089494276213</v>
      </c>
      <c r="E9">
        <f t="shared" si="3"/>
        <v>1158.6981225575448</v>
      </c>
      <c r="F9">
        <f t="shared" si="3"/>
        <v>1134.5546243115089</v>
      </c>
      <c r="G9">
        <f t="shared" si="3"/>
        <v>1088.7294516286445</v>
      </c>
      <c r="H9">
        <f t="shared" si="3"/>
        <v>1076.4570782393862</v>
      </c>
      <c r="I9">
        <f>I7+I8</f>
        <v>1032.1993553672635</v>
      </c>
      <c r="J9">
        <f t="shared" ref="J9:AD9" si="4">J7+J8</f>
        <v>1012.9870466578005</v>
      </c>
      <c r="K9">
        <f t="shared" si="4"/>
        <v>966.28303257902814</v>
      </c>
      <c r="L9">
        <f t="shared" si="4"/>
        <v>942.00038360306905</v>
      </c>
      <c r="M9">
        <f t="shared" si="4"/>
        <v>902.42286540358043</v>
      </c>
      <c r="N9">
        <f t="shared" si="4"/>
        <v>872.17222080971874</v>
      </c>
      <c r="O9">
        <f t="shared" si="4"/>
        <v>852.55110977647053</v>
      </c>
      <c r="P9">
        <f t="shared" si="4"/>
        <v>819.94669788491046</v>
      </c>
      <c r="Q9">
        <f t="shared" si="4"/>
        <v>804.7583973309462</v>
      </c>
      <c r="R9">
        <f t="shared" si="4"/>
        <v>791.16255898414329</v>
      </c>
      <c r="S9">
        <f t="shared" si="4"/>
        <v>778.05184704040914</v>
      </c>
      <c r="T9">
        <f t="shared" si="4"/>
        <v>755.34166257493598</v>
      </c>
      <c r="U9">
        <f t="shared" si="4"/>
        <v>729.24717155652172</v>
      </c>
      <c r="V9">
        <f t="shared" si="4"/>
        <v>662.81613865370844</v>
      </c>
      <c r="W9">
        <f t="shared" si="4"/>
        <v>608.61580438772376</v>
      </c>
      <c r="X9">
        <f t="shared" si="4"/>
        <v>601.71816655498719</v>
      </c>
      <c r="Y9">
        <f t="shared" si="4"/>
        <v>574.10447376828643</v>
      </c>
      <c r="Z9">
        <f t="shared" si="4"/>
        <v>580.41995418056263</v>
      </c>
      <c r="AA9">
        <f t="shared" si="4"/>
        <v>557.78966148491054</v>
      </c>
      <c r="AB9">
        <f t="shared" si="4"/>
        <v>543.73760007519184</v>
      </c>
      <c r="AC9">
        <f t="shared" si="4"/>
        <v>532.75190070332474</v>
      </c>
      <c r="AD9">
        <f t="shared" si="4"/>
        <v>507.21446405089517</v>
      </c>
      <c r="AE9">
        <f>AE7+AE8</f>
        <v>497.63954865703323</v>
      </c>
      <c r="AF9">
        <f>AF7+AF8</f>
        <v>481.48595733017908</v>
      </c>
      <c r="AG9">
        <f>AG7+AG8</f>
        <v>462.40094219744242</v>
      </c>
      <c r="AH9">
        <f t="shared" ref="AH9:AK9" si="5">AH7+AH8</f>
        <v>421.95291128439897</v>
      </c>
      <c r="AI9">
        <f t="shared" si="5"/>
        <v>425.76462708491044</v>
      </c>
      <c r="AJ9">
        <f t="shared" si="5"/>
        <v>0</v>
      </c>
      <c r="AK9">
        <f t="shared" si="5"/>
        <v>0</v>
      </c>
    </row>
    <row r="28" spans="1:37">
      <c r="A28" t="s">
        <v>95</v>
      </c>
    </row>
    <row r="29" spans="1:37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>
      <c r="A30" t="s">
        <v>68</v>
      </c>
      <c r="D30">
        <f t="shared" ref="D30:AK31" si="6">100*D4/AVERAGE($K4:$Q4)</f>
        <v>146.05649186597256</v>
      </c>
      <c r="E30">
        <f t="shared" si="6"/>
        <v>142.24384414287164</v>
      </c>
      <c r="F30">
        <f t="shared" si="6"/>
        <v>140.21196098547691</v>
      </c>
      <c r="G30">
        <f t="shared" si="6"/>
        <v>133.47123769333868</v>
      </c>
      <c r="H30">
        <f t="shared" si="6"/>
        <v>130.86118970955098</v>
      </c>
      <c r="I30">
        <f t="shared" si="6"/>
        <v>124.56644077688644</v>
      </c>
      <c r="J30">
        <f t="shared" si="6"/>
        <v>120.71112577985699</v>
      </c>
      <c r="K30">
        <f t="shared" si="6"/>
        <v>112.02454530238322</v>
      </c>
      <c r="L30">
        <f t="shared" si="6"/>
        <v>108.27775870490075</v>
      </c>
      <c r="M30">
        <f t="shared" si="6"/>
        <v>102.91034434771068</v>
      </c>
      <c r="N30">
        <f t="shared" si="6"/>
        <v>98.91811753729074</v>
      </c>
      <c r="O30">
        <f t="shared" si="6"/>
        <v>96.23302391710854</v>
      </c>
      <c r="P30">
        <f t="shared" si="6"/>
        <v>91.687088105718146</v>
      </c>
      <c r="Q30">
        <f t="shared" si="6"/>
        <v>89.949122084887918</v>
      </c>
      <c r="R30">
        <f t="shared" si="6"/>
        <v>87.161475097087404</v>
      </c>
      <c r="S30">
        <f t="shared" si="6"/>
        <v>86.010253848431276</v>
      </c>
      <c r="T30">
        <f t="shared" si="6"/>
        <v>82.958314654454512</v>
      </c>
      <c r="U30">
        <f t="shared" si="6"/>
        <v>79.292505032191514</v>
      </c>
      <c r="V30">
        <f t="shared" si="6"/>
        <v>70.972742868231634</v>
      </c>
      <c r="W30">
        <f t="shared" si="6"/>
        <v>62.078706240925229</v>
      </c>
      <c r="X30">
        <f t="shared" si="6"/>
        <v>60.80826888587022</v>
      </c>
      <c r="Y30">
        <f t="shared" si="6"/>
        <v>56.532155093272721</v>
      </c>
      <c r="Z30">
        <f t="shared" si="6"/>
        <v>57.639426014261559</v>
      </c>
      <c r="AA30">
        <f t="shared" si="6"/>
        <v>54.676089727279212</v>
      </c>
      <c r="AB30">
        <f t="shared" si="6"/>
        <v>51.0053326275698</v>
      </c>
      <c r="AC30">
        <f t="shared" si="6"/>
        <v>48.986876859191568</v>
      </c>
      <c r="AD30">
        <f t="shared" si="6"/>
        <v>44.71074499048877</v>
      </c>
      <c r="AE30">
        <f t="shared" si="6"/>
        <v>42.807413363949465</v>
      </c>
      <c r="AF30">
        <f t="shared" si="6"/>
        <v>40.784310613612661</v>
      </c>
      <c r="AG30">
        <f t="shared" si="6"/>
        <v>37.889516967969094</v>
      </c>
      <c r="AH30">
        <f t="shared" si="6"/>
        <v>32.699729766181918</v>
      </c>
      <c r="AI30">
        <f t="shared" si="6"/>
        <v>32.663941348609903</v>
      </c>
      <c r="AJ30">
        <f t="shared" si="6"/>
        <v>0</v>
      </c>
      <c r="AK30">
        <f t="shared" si="6"/>
        <v>0</v>
      </c>
    </row>
    <row r="31" spans="1:37">
      <c r="A31" t="s">
        <v>69</v>
      </c>
      <c r="D31">
        <f t="shared" si="6"/>
        <v>102.98694915182655</v>
      </c>
      <c r="E31">
        <f t="shared" si="6"/>
        <v>104.21650271965903</v>
      </c>
      <c r="F31">
        <f t="shared" si="6"/>
        <v>99.625958578895577</v>
      </c>
      <c r="G31">
        <f t="shared" si="6"/>
        <v>98.398629020128141</v>
      </c>
      <c r="H31">
        <f t="shared" si="6"/>
        <v>100.15883144023492</v>
      </c>
      <c r="I31">
        <f t="shared" si="6"/>
        <v>98.414399501752001</v>
      </c>
      <c r="J31">
        <f t="shared" si="6"/>
        <v>100.5712215486695</v>
      </c>
      <c r="K31">
        <f t="shared" si="6"/>
        <v>104.03522564146796</v>
      </c>
      <c r="L31">
        <f t="shared" si="6"/>
        <v>103.83879613672974</v>
      </c>
      <c r="M31">
        <f t="shared" si="6"/>
        <v>101.59967636699483</v>
      </c>
      <c r="N31">
        <f t="shared" si="6"/>
        <v>99.601955707281618</v>
      </c>
      <c r="O31">
        <f t="shared" si="6"/>
        <v>98.55448963054117</v>
      </c>
      <c r="P31">
        <f t="shared" si="6"/>
        <v>97.032229700487903</v>
      </c>
      <c r="Q31">
        <f t="shared" si="6"/>
        <v>95.337626816496822</v>
      </c>
      <c r="R31">
        <f t="shared" si="6"/>
        <v>97.018057535065722</v>
      </c>
      <c r="S31">
        <f t="shared" si="6"/>
        <v>94.649413521753857</v>
      </c>
      <c r="T31">
        <f t="shared" si="6"/>
        <v>93.291989913610308</v>
      </c>
      <c r="U31">
        <f t="shared" si="6"/>
        <v>92.145130123160442</v>
      </c>
      <c r="V31">
        <f t="shared" si="6"/>
        <v>86.597275935152894</v>
      </c>
      <c r="W31">
        <f t="shared" si="6"/>
        <v>87.536980749652628</v>
      </c>
      <c r="X31">
        <f t="shared" si="6"/>
        <v>88.016210373719588</v>
      </c>
      <c r="Y31">
        <f t="shared" si="6"/>
        <v>87.832677288511618</v>
      </c>
      <c r="Z31">
        <f t="shared" si="6"/>
        <v>87.539090057331805</v>
      </c>
      <c r="AA31">
        <f t="shared" si="6"/>
        <v>85.984342044843359</v>
      </c>
      <c r="AB31">
        <f t="shared" si="6"/>
        <v>89.770454243570796</v>
      </c>
      <c r="AC31">
        <f t="shared" si="6"/>
        <v>90.520893124248602</v>
      </c>
      <c r="AD31">
        <f t="shared" si="6"/>
        <v>91.185695257137482</v>
      </c>
      <c r="AE31">
        <f t="shared" si="6"/>
        <v>92.213732587989796</v>
      </c>
      <c r="AF31">
        <f t="shared" si="6"/>
        <v>90.864806000637088</v>
      </c>
      <c r="AG31">
        <f t="shared" si="6"/>
        <v>90.580639121263118</v>
      </c>
      <c r="AH31">
        <f t="shared" si="6"/>
        <v>87.524832631331236</v>
      </c>
      <c r="AI31">
        <f t="shared" si="6"/>
        <v>89.175058763784378</v>
      </c>
      <c r="AJ31">
        <f t="shared" si="6"/>
        <v>0</v>
      </c>
      <c r="AK31">
        <f t="shared" si="6"/>
        <v>0</v>
      </c>
    </row>
    <row r="32" spans="1:37">
      <c r="A32" t="s">
        <v>57</v>
      </c>
      <c r="D32">
        <f t="shared" ref="D32:AK32" si="7">100*D9/AVERAGE($K9:$Q9)</f>
        <v>134.07763041428404</v>
      </c>
      <c r="E32">
        <f t="shared" si="7"/>
        <v>131.66736188699889</v>
      </c>
      <c r="F32">
        <f t="shared" si="7"/>
        <v>128.92384253636573</v>
      </c>
      <c r="G32">
        <f t="shared" si="7"/>
        <v>123.71655042316972</v>
      </c>
      <c r="H32">
        <f t="shared" si="7"/>
        <v>122.32199303432266</v>
      </c>
      <c r="I32">
        <f t="shared" si="7"/>
        <v>117.29281632275956</v>
      </c>
      <c r="J32">
        <f t="shared" si="7"/>
        <v>115.10964716568002</v>
      </c>
      <c r="K32">
        <f t="shared" si="7"/>
        <v>109.80248889592126</v>
      </c>
      <c r="L32">
        <f t="shared" si="7"/>
        <v>107.0431573081256</v>
      </c>
      <c r="M32">
        <f t="shared" si="7"/>
        <v>102.54581040653643</v>
      </c>
      <c r="N32">
        <f t="shared" si="7"/>
        <v>99.108312328725262</v>
      </c>
      <c r="O32">
        <f t="shared" si="7"/>
        <v>96.878689377980066</v>
      </c>
      <c r="P32">
        <f t="shared" si="7"/>
        <v>93.173723592618131</v>
      </c>
      <c r="Q32">
        <f t="shared" si="7"/>
        <v>91.44781809009325</v>
      </c>
      <c r="R32">
        <f t="shared" si="7"/>
        <v>89.902870244821557</v>
      </c>
      <c r="S32">
        <f t="shared" si="7"/>
        <v>88.413049194381301</v>
      </c>
      <c r="T32">
        <f t="shared" si="7"/>
        <v>85.832402848000896</v>
      </c>
      <c r="U32">
        <f t="shared" si="7"/>
        <v>82.867184621363137</v>
      </c>
      <c r="V32">
        <f t="shared" si="7"/>
        <v>75.318368687808828</v>
      </c>
      <c r="W32">
        <f t="shared" si="7"/>
        <v>69.159374479339931</v>
      </c>
      <c r="X32">
        <f t="shared" si="7"/>
        <v>68.375569138666918</v>
      </c>
      <c r="Y32">
        <f t="shared" si="7"/>
        <v>65.237718122599219</v>
      </c>
      <c r="Z32">
        <f t="shared" si="7"/>
        <v>65.955370657582179</v>
      </c>
      <c r="AA32">
        <f t="shared" si="7"/>
        <v>63.383802722881263</v>
      </c>
      <c r="AB32">
        <f t="shared" si="7"/>
        <v>61.787012481426565</v>
      </c>
      <c r="AC32">
        <f t="shared" si="7"/>
        <v>60.538664851774165</v>
      </c>
      <c r="AD32">
        <f t="shared" si="7"/>
        <v>57.636746873379614</v>
      </c>
      <c r="AE32">
        <f t="shared" si="7"/>
        <v>56.548712099129425</v>
      </c>
      <c r="AF32">
        <f t="shared" si="7"/>
        <v>54.713116862025757</v>
      </c>
      <c r="AG32">
        <f t="shared" si="7"/>
        <v>52.544412567800848</v>
      </c>
      <c r="AH32">
        <f t="shared" si="7"/>
        <v>47.94814593012903</v>
      </c>
      <c r="AI32">
        <f t="shared" si="7"/>
        <v>48.381285980972102</v>
      </c>
      <c r="AJ32">
        <f t="shared" si="7"/>
        <v>0</v>
      </c>
      <c r="AK32">
        <f t="shared" si="7"/>
        <v>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K30"/>
  <sheetViews>
    <sheetView zoomScale="50" zoomScaleNormal="50" workbookViewId="0"/>
  </sheetViews>
  <sheetFormatPr baseColWidth="10" defaultColWidth="9.140625" defaultRowHeight="15"/>
  <sheetData>
    <row r="2" spans="1:37">
      <c r="A2" s="10" t="s">
        <v>75</v>
      </c>
    </row>
    <row r="3" spans="1:37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>
      <c r="A4" t="s">
        <v>64</v>
      </c>
      <c r="D4" s="3">
        <f>'NOx-CEIP 2023'!B63</f>
        <v>599.62491820000002</v>
      </c>
      <c r="E4" s="3">
        <f>'NOx-CEIP 2023'!C63</f>
        <v>624.71419419999995</v>
      </c>
      <c r="F4" s="3">
        <f>'NOx-CEIP 2023'!D63</f>
        <v>671.77622399999996</v>
      </c>
      <c r="G4" s="3">
        <f>'NOx-CEIP 2023'!E63</f>
        <v>655.71514830000001</v>
      </c>
      <c r="H4" s="3">
        <f>'NOx-CEIP 2023'!F63</f>
        <v>673.00436360000003</v>
      </c>
      <c r="I4" s="3">
        <f>'NOx-CEIP 2023'!G63</f>
        <v>695.79926990000001</v>
      </c>
      <c r="J4" s="3">
        <f>'NOx-CEIP 2023'!H63</f>
        <v>709.86038480000002</v>
      </c>
      <c r="K4" s="3">
        <f>'NOx-CEIP 2023'!I63</f>
        <v>727.20828129999995</v>
      </c>
      <c r="L4" s="3">
        <f>'NOx-CEIP 2023'!J63</f>
        <v>747.98579299999994</v>
      </c>
      <c r="M4" s="3">
        <f>'NOx-CEIP 2023'!K63</f>
        <v>784.88125390000005</v>
      </c>
      <c r="N4" s="3">
        <f>'NOx-CEIP 2023'!L63</f>
        <v>824.3961855</v>
      </c>
      <c r="O4" s="3">
        <f>'NOx-CEIP 2023'!M63</f>
        <v>806.67334310000001</v>
      </c>
      <c r="P4" s="3">
        <f>'NOx-CEIP 2023'!N63</f>
        <v>791.92369099999996</v>
      </c>
      <c r="Q4" s="3">
        <f>'NOx-CEIP 2023'!O63</f>
        <v>778.07085080000002</v>
      </c>
      <c r="R4" s="3">
        <f>'NOx-CEIP 2023'!P63</f>
        <v>766.82633050000004</v>
      </c>
      <c r="S4" s="3">
        <f>'NOx-CEIP 2023'!Q63</f>
        <v>749.41072259999999</v>
      </c>
      <c r="T4" s="3">
        <f>'NOx-CEIP 2023'!R63</f>
        <v>734.26886649999994</v>
      </c>
      <c r="U4" s="3">
        <f>'NOx-CEIP 2023'!S63</f>
        <v>720.12613490000001</v>
      </c>
      <c r="V4" s="3">
        <f>'NOx-CEIP 2023'!T63</f>
        <v>647.65237779999995</v>
      </c>
      <c r="W4" s="3">
        <f>'NOx-CEIP 2023'!U63</f>
        <v>647.1623376</v>
      </c>
      <c r="X4" s="3">
        <f>'NOx-CEIP 2023'!V63</f>
        <v>641.20891359999996</v>
      </c>
      <c r="Y4" s="3">
        <f>'NOx-CEIP 2023'!W63</f>
        <v>646.7552594</v>
      </c>
      <c r="Z4" s="3">
        <f>'NOx-CEIP 2023'!X63</f>
        <v>632.83917469999994</v>
      </c>
      <c r="AA4" s="3">
        <f>'NOx-CEIP 2023'!Y63</f>
        <v>614.05423629999996</v>
      </c>
      <c r="AB4" s="3">
        <f>'NOx-CEIP 2023'!Z63</f>
        <v>627.11460699999998</v>
      </c>
      <c r="AC4" s="3">
        <f>'NOx-CEIP 2023'!AA63</f>
        <v>644.90002489999995</v>
      </c>
      <c r="AD4" s="3">
        <f>'NOx-CEIP 2023'!AB63</f>
        <v>621.15667640000004</v>
      </c>
      <c r="AE4" s="3">
        <f>'NOx-CEIP 2023'!AC63</f>
        <v>628.8816855</v>
      </c>
      <c r="AF4" s="3">
        <f>'NOx-CEIP 2023'!AD63</f>
        <v>623.81544980000001</v>
      </c>
      <c r="AG4" s="3">
        <f>'NOx-CEIP 2023'!AE63</f>
        <v>601.23964439999997</v>
      </c>
      <c r="AH4" s="3">
        <f>'NOx-CEIP 2023'!AF63</f>
        <v>563.96134540000003</v>
      </c>
      <c r="AI4" s="3">
        <f>'NOx-CEIP 2023'!AG63</f>
        <v>562.07111710000004</v>
      </c>
      <c r="AJ4" s="3">
        <f>'NOx-CEIP 2023'!AH63</f>
        <v>0</v>
      </c>
      <c r="AK4" s="3">
        <f>'NOx-CEIP 2023'!AI63</f>
        <v>0</v>
      </c>
    </row>
    <row r="5" spans="1:37">
      <c r="A5" t="s">
        <v>63</v>
      </c>
      <c r="D5" s="3">
        <f>'NH3-CEIP 2023'!B63</f>
        <v>0</v>
      </c>
      <c r="E5" s="3">
        <f>'NH3-CEIP 2023'!C63</f>
        <v>0</v>
      </c>
      <c r="F5" s="3">
        <f>'NH3-CEIP 2023'!D63</f>
        <v>0</v>
      </c>
      <c r="G5" s="3">
        <f>'NH3-CEIP 2023'!E63</f>
        <v>0</v>
      </c>
      <c r="H5" s="3">
        <f>'NH3-CEIP 2023'!F63</f>
        <v>0</v>
      </c>
      <c r="I5" s="3">
        <f>'NH3-CEIP 2023'!G63</f>
        <v>0</v>
      </c>
      <c r="J5" s="3">
        <f>'NH3-CEIP 2023'!H63</f>
        <v>0</v>
      </c>
      <c r="K5" s="3">
        <f>'NH3-CEIP 2023'!I63</f>
        <v>0</v>
      </c>
      <c r="L5" s="3">
        <f>'NH3-CEIP 2023'!J63</f>
        <v>0</v>
      </c>
      <c r="M5" s="3">
        <f>'NH3-CEIP 2023'!K63</f>
        <v>0</v>
      </c>
      <c r="N5" s="3">
        <f>'NH3-CEIP 2023'!L63</f>
        <v>0</v>
      </c>
      <c r="O5" s="3">
        <f>'NH3-CEIP 2023'!M63</f>
        <v>0</v>
      </c>
      <c r="P5" s="3">
        <f>'NH3-CEIP 2023'!N63</f>
        <v>0</v>
      </c>
      <c r="Q5" s="3">
        <f>'NH3-CEIP 2023'!O63</f>
        <v>0</v>
      </c>
      <c r="R5" s="3">
        <f>'NH3-CEIP 2023'!P63</f>
        <v>0</v>
      </c>
      <c r="S5" s="3">
        <f>'NH3-CEIP 2023'!Q63</f>
        <v>0</v>
      </c>
      <c r="T5" s="3">
        <f>'NH3-CEIP 2023'!R63</f>
        <v>0</v>
      </c>
      <c r="U5" s="3">
        <f>'NH3-CEIP 2023'!S63</f>
        <v>0</v>
      </c>
      <c r="V5" s="3">
        <f>'NH3-CEIP 2023'!T63</f>
        <v>0</v>
      </c>
      <c r="W5" s="3">
        <f>'NH3-CEIP 2023'!U63</f>
        <v>0</v>
      </c>
      <c r="X5" s="3">
        <f>'NH3-CEIP 2023'!V63</f>
        <v>0</v>
      </c>
      <c r="Y5" s="3">
        <f>'NH3-CEIP 2023'!W63</f>
        <v>0</v>
      </c>
      <c r="Z5" s="3">
        <f>'NH3-CEIP 2023'!X63</f>
        <v>0</v>
      </c>
      <c r="AA5" s="3">
        <f>'NH3-CEIP 2023'!Y63</f>
        <v>0</v>
      </c>
      <c r="AB5" s="3">
        <f>'NH3-CEIP 2023'!Z63</f>
        <v>0</v>
      </c>
      <c r="AC5" s="3">
        <f>'NH3-CEIP 2023'!AA63</f>
        <v>0</v>
      </c>
      <c r="AD5" s="3">
        <f>'NH3-CEIP 2023'!AB63</f>
        <v>0</v>
      </c>
      <c r="AE5" s="3">
        <f>'NH3-CEIP 2023'!AC63</f>
        <v>0</v>
      </c>
      <c r="AF5" s="3">
        <f>'NH3-CEIP 2023'!AD63</f>
        <v>0</v>
      </c>
      <c r="AG5" s="3">
        <f>'NH3-CEIP 2023'!AE63</f>
        <v>0</v>
      </c>
      <c r="AH5" s="3">
        <f>'NH3-CEIP 2023'!AF63</f>
        <v>0</v>
      </c>
      <c r="AI5" s="3">
        <f>'NH3-CEIP 2023'!AG63</f>
        <v>0</v>
      </c>
      <c r="AJ5" s="3">
        <f>'NH3-CEIP 2023'!AH63</f>
        <v>0</v>
      </c>
      <c r="AK5" s="3">
        <f>'NH3-CEIP 2023'!AI63</f>
        <v>0</v>
      </c>
    </row>
    <row r="7" spans="1:37">
      <c r="A7" t="s">
        <v>65</v>
      </c>
      <c r="D7">
        <f t="shared" ref="D7:AE7" si="0">D4*14/46</f>
        <v>182.49454032173912</v>
      </c>
      <c r="E7">
        <f t="shared" si="0"/>
        <v>190.13040693043476</v>
      </c>
      <c r="F7">
        <f t="shared" si="0"/>
        <v>204.45363339130432</v>
      </c>
      <c r="G7">
        <f t="shared" si="0"/>
        <v>199.56547991739131</v>
      </c>
      <c r="H7">
        <f t="shared" si="0"/>
        <v>204.82741500869565</v>
      </c>
      <c r="I7">
        <f t="shared" si="0"/>
        <v>211.76499518695655</v>
      </c>
      <c r="J7">
        <f t="shared" si="0"/>
        <v>216.04446493913042</v>
      </c>
      <c r="K7">
        <f t="shared" si="0"/>
        <v>221.32425952608696</v>
      </c>
      <c r="L7">
        <f t="shared" si="0"/>
        <v>227.64785004347826</v>
      </c>
      <c r="M7">
        <f t="shared" si="0"/>
        <v>238.87690336086959</v>
      </c>
      <c r="N7">
        <f t="shared" si="0"/>
        <v>250.90318689130436</v>
      </c>
      <c r="O7">
        <f t="shared" si="0"/>
        <v>245.50927833478261</v>
      </c>
      <c r="P7">
        <f t="shared" si="0"/>
        <v>241.02025378260868</v>
      </c>
      <c r="Q7">
        <f t="shared" si="0"/>
        <v>236.80417198260872</v>
      </c>
      <c r="R7">
        <f t="shared" si="0"/>
        <v>233.38192667391306</v>
      </c>
      <c r="S7">
        <f t="shared" si="0"/>
        <v>228.08152426956522</v>
      </c>
      <c r="T7">
        <f t="shared" si="0"/>
        <v>223.4731332826087</v>
      </c>
      <c r="U7">
        <f t="shared" si="0"/>
        <v>219.16882366521742</v>
      </c>
      <c r="V7">
        <f t="shared" si="0"/>
        <v>197.11159324347824</v>
      </c>
      <c r="W7">
        <f t="shared" si="0"/>
        <v>196.96245057391306</v>
      </c>
      <c r="X7">
        <f t="shared" si="0"/>
        <v>195.15053892173913</v>
      </c>
      <c r="Y7">
        <f t="shared" si="0"/>
        <v>196.83855720869565</v>
      </c>
      <c r="Z7">
        <f t="shared" si="0"/>
        <v>192.6032270826087</v>
      </c>
      <c r="AA7">
        <f t="shared" si="0"/>
        <v>186.88607191739126</v>
      </c>
      <c r="AB7">
        <f t="shared" si="0"/>
        <v>190.86096734782609</v>
      </c>
      <c r="AC7">
        <f t="shared" si="0"/>
        <v>196.27392062173911</v>
      </c>
      <c r="AD7">
        <f t="shared" si="0"/>
        <v>189.04768412173914</v>
      </c>
      <c r="AE7">
        <f t="shared" si="0"/>
        <v>191.39877384782608</v>
      </c>
      <c r="AF7">
        <f t="shared" ref="AF7:AG7" si="1">AF4*14/46</f>
        <v>189.85687602608695</v>
      </c>
      <c r="AG7">
        <f t="shared" si="1"/>
        <v>182.98597873043479</v>
      </c>
      <c r="AH7">
        <f t="shared" ref="AH7:AK7" si="2">AH4*14/46</f>
        <v>171.64040946956521</v>
      </c>
      <c r="AI7">
        <f t="shared" si="2"/>
        <v>171.06512259565218</v>
      </c>
      <c r="AJ7">
        <f t="shared" si="2"/>
        <v>0</v>
      </c>
      <c r="AK7">
        <f t="shared" si="2"/>
        <v>0</v>
      </c>
    </row>
    <row r="8" spans="1:37">
      <c r="A8" t="s">
        <v>66</v>
      </c>
      <c r="D8">
        <f t="shared" ref="D8:H8" si="3">D5*14/17</f>
        <v>0</v>
      </c>
      <c r="E8">
        <f t="shared" si="3"/>
        <v>0</v>
      </c>
      <c r="F8">
        <f t="shared" si="3"/>
        <v>0</v>
      </c>
      <c r="G8">
        <f t="shared" si="3"/>
        <v>0</v>
      </c>
      <c r="H8">
        <f t="shared" si="3"/>
        <v>0</v>
      </c>
      <c r="I8">
        <f>I5*14/17</f>
        <v>0</v>
      </c>
      <c r="J8">
        <f t="shared" ref="J8:AE8" si="4">J5*14/17</f>
        <v>0</v>
      </c>
      <c r="K8">
        <f t="shared" si="4"/>
        <v>0</v>
      </c>
      <c r="L8">
        <f t="shared" si="4"/>
        <v>0</v>
      </c>
      <c r="M8">
        <f t="shared" si="4"/>
        <v>0</v>
      </c>
      <c r="N8">
        <f t="shared" si="4"/>
        <v>0</v>
      </c>
      <c r="O8">
        <f t="shared" si="4"/>
        <v>0</v>
      </c>
      <c r="P8">
        <f t="shared" si="4"/>
        <v>0</v>
      </c>
      <c r="Q8">
        <f t="shared" si="4"/>
        <v>0</v>
      </c>
      <c r="R8">
        <f t="shared" si="4"/>
        <v>0</v>
      </c>
      <c r="S8">
        <f t="shared" si="4"/>
        <v>0</v>
      </c>
      <c r="T8">
        <f t="shared" si="4"/>
        <v>0</v>
      </c>
      <c r="U8">
        <f t="shared" si="4"/>
        <v>0</v>
      </c>
      <c r="V8">
        <f t="shared" si="4"/>
        <v>0</v>
      </c>
      <c r="W8">
        <f t="shared" si="4"/>
        <v>0</v>
      </c>
      <c r="X8">
        <f t="shared" si="4"/>
        <v>0</v>
      </c>
      <c r="Y8">
        <f t="shared" si="4"/>
        <v>0</v>
      </c>
      <c r="Z8">
        <f t="shared" si="4"/>
        <v>0</v>
      </c>
      <c r="AA8">
        <f t="shared" si="4"/>
        <v>0</v>
      </c>
      <c r="AB8">
        <f t="shared" si="4"/>
        <v>0</v>
      </c>
      <c r="AC8">
        <f t="shared" si="4"/>
        <v>0</v>
      </c>
      <c r="AD8">
        <f t="shared" si="4"/>
        <v>0</v>
      </c>
      <c r="AE8">
        <f t="shared" si="4"/>
        <v>0</v>
      </c>
      <c r="AF8">
        <f t="shared" ref="AF8:AG8" si="5">AF5*14/17</f>
        <v>0</v>
      </c>
      <c r="AG8">
        <f t="shared" si="5"/>
        <v>0</v>
      </c>
      <c r="AH8">
        <f t="shared" ref="AH8:AK8" si="6">AH5*14/17</f>
        <v>0</v>
      </c>
      <c r="AI8">
        <f t="shared" si="6"/>
        <v>0</v>
      </c>
      <c r="AJ8">
        <f t="shared" si="6"/>
        <v>0</v>
      </c>
      <c r="AK8">
        <f t="shared" si="6"/>
        <v>0</v>
      </c>
    </row>
    <row r="9" spans="1:37">
      <c r="A9" t="s">
        <v>67</v>
      </c>
      <c r="D9">
        <f>D7+D8</f>
        <v>182.49454032173912</v>
      </c>
      <c r="E9">
        <f t="shared" ref="E9:H9" si="7">E7+E8</f>
        <v>190.13040693043476</v>
      </c>
      <c r="F9">
        <f t="shared" si="7"/>
        <v>204.45363339130432</v>
      </c>
      <c r="G9">
        <f t="shared" si="7"/>
        <v>199.56547991739131</v>
      </c>
      <c r="H9">
        <f t="shared" si="7"/>
        <v>204.82741500869565</v>
      </c>
      <c r="I9">
        <f>I7+I8</f>
        <v>211.76499518695655</v>
      </c>
      <c r="J9">
        <f t="shared" ref="J9:AD9" si="8">J7+J8</f>
        <v>216.04446493913042</v>
      </c>
      <c r="K9">
        <f t="shared" si="8"/>
        <v>221.32425952608696</v>
      </c>
      <c r="L9">
        <f t="shared" si="8"/>
        <v>227.64785004347826</v>
      </c>
      <c r="M9">
        <f t="shared" si="8"/>
        <v>238.87690336086959</v>
      </c>
      <c r="N9">
        <f t="shared" si="8"/>
        <v>250.90318689130436</v>
      </c>
      <c r="O9">
        <f t="shared" si="8"/>
        <v>245.50927833478261</v>
      </c>
      <c r="P9">
        <f t="shared" si="8"/>
        <v>241.02025378260868</v>
      </c>
      <c r="Q9">
        <f t="shared" si="8"/>
        <v>236.80417198260872</v>
      </c>
      <c r="R9">
        <f t="shared" si="8"/>
        <v>233.38192667391306</v>
      </c>
      <c r="S9">
        <f t="shared" si="8"/>
        <v>228.08152426956522</v>
      </c>
      <c r="T9">
        <f t="shared" si="8"/>
        <v>223.4731332826087</v>
      </c>
      <c r="U9">
        <f t="shared" si="8"/>
        <v>219.16882366521742</v>
      </c>
      <c r="V9">
        <f t="shared" si="8"/>
        <v>197.11159324347824</v>
      </c>
      <c r="W9">
        <f t="shared" si="8"/>
        <v>196.96245057391306</v>
      </c>
      <c r="X9">
        <f t="shared" si="8"/>
        <v>195.15053892173913</v>
      </c>
      <c r="Y9">
        <f t="shared" si="8"/>
        <v>196.83855720869565</v>
      </c>
      <c r="Z9">
        <f t="shared" si="8"/>
        <v>192.6032270826087</v>
      </c>
      <c r="AA9">
        <f t="shared" si="8"/>
        <v>186.88607191739126</v>
      </c>
      <c r="AB9">
        <f t="shared" si="8"/>
        <v>190.86096734782609</v>
      </c>
      <c r="AC9">
        <f t="shared" si="8"/>
        <v>196.27392062173911</v>
      </c>
      <c r="AD9">
        <f t="shared" si="8"/>
        <v>189.04768412173914</v>
      </c>
      <c r="AE9">
        <f>AE7+AE8</f>
        <v>191.39877384782608</v>
      </c>
      <c r="AF9">
        <f>AF7+AF8</f>
        <v>189.85687602608695</v>
      </c>
      <c r="AG9">
        <f>AG7+AG8</f>
        <v>182.98597873043479</v>
      </c>
      <c r="AH9">
        <f t="shared" ref="AH9:AK9" si="9">AH7+AH8</f>
        <v>171.64040946956521</v>
      </c>
      <c r="AI9">
        <f t="shared" si="9"/>
        <v>171.06512259565218</v>
      </c>
      <c r="AJ9">
        <f t="shared" si="9"/>
        <v>0</v>
      </c>
      <c r="AK9">
        <f t="shared" si="9"/>
        <v>0</v>
      </c>
    </row>
    <row r="28" spans="1:37">
      <c r="A28" t="s">
        <v>95</v>
      </c>
    </row>
    <row r="29" spans="1:37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>
      <c r="A30" t="s">
        <v>68</v>
      </c>
      <c r="D30">
        <f t="shared" ref="D30:AK30" si="10">100*D4/AVERAGE($K4:$Q4)</f>
        <v>76.858950505384001</v>
      </c>
      <c r="E30">
        <f t="shared" si="10"/>
        <v>80.074853253536205</v>
      </c>
      <c r="F30">
        <f t="shared" si="10"/>
        <v>86.107187983619312</v>
      </c>
      <c r="G30">
        <f t="shared" si="10"/>
        <v>84.048505322473162</v>
      </c>
      <c r="H30">
        <f t="shared" si="10"/>
        <v>86.264608927721284</v>
      </c>
      <c r="I30">
        <f t="shared" si="10"/>
        <v>89.186423085054557</v>
      </c>
      <c r="J30">
        <f t="shared" si="10"/>
        <v>90.988754011183858</v>
      </c>
      <c r="K30">
        <f t="shared" si="10"/>
        <v>93.212379277572964</v>
      </c>
      <c r="L30">
        <f t="shared" si="10"/>
        <v>95.875607063651543</v>
      </c>
      <c r="M30">
        <f t="shared" si="10"/>
        <v>100.60480746396011</v>
      </c>
      <c r="N30">
        <f t="shared" si="10"/>
        <v>105.66976737454048</v>
      </c>
      <c r="O30">
        <f t="shared" si="10"/>
        <v>103.39808215017499</v>
      </c>
      <c r="P30">
        <f t="shared" si="10"/>
        <v>101.50749564131442</v>
      </c>
      <c r="Q30">
        <f t="shared" si="10"/>
        <v>99.731861028785417</v>
      </c>
      <c r="R30">
        <f t="shared" si="10"/>
        <v>98.290556635050692</v>
      </c>
      <c r="S30">
        <f t="shared" si="10"/>
        <v>96.058252231115276</v>
      </c>
      <c r="T30">
        <f t="shared" si="10"/>
        <v>94.117393648981803</v>
      </c>
      <c r="U30">
        <f t="shared" si="10"/>
        <v>92.304601226481495</v>
      </c>
      <c r="V30">
        <f t="shared" si="10"/>
        <v>83.015032463046253</v>
      </c>
      <c r="W30">
        <f t="shared" si="10"/>
        <v>82.952219904171116</v>
      </c>
      <c r="X30">
        <f t="shared" si="10"/>
        <v>82.189119661560866</v>
      </c>
      <c r="Y30">
        <f t="shared" si="10"/>
        <v>82.900041280041307</v>
      </c>
      <c r="Z30">
        <f t="shared" si="10"/>
        <v>81.116300089970736</v>
      </c>
      <c r="AA30">
        <f t="shared" si="10"/>
        <v>78.708477121128212</v>
      </c>
      <c r="AB30">
        <f t="shared" si="10"/>
        <v>80.382534277102593</v>
      </c>
      <c r="AC30">
        <f t="shared" si="10"/>
        <v>82.662240327673572</v>
      </c>
      <c r="AD30">
        <f t="shared" si="10"/>
        <v>79.618856385805941</v>
      </c>
      <c r="AE30">
        <f t="shared" si="10"/>
        <v>80.609035536220262</v>
      </c>
      <c r="AF30">
        <f t="shared" si="10"/>
        <v>79.959653652485684</v>
      </c>
      <c r="AG30">
        <f t="shared" si="10"/>
        <v>77.065923493528146</v>
      </c>
      <c r="AH30">
        <f t="shared" si="10"/>
        <v>72.287651525834093</v>
      </c>
      <c r="AI30">
        <f t="shared" si="10"/>
        <v>72.045365124879154</v>
      </c>
      <c r="AJ30">
        <f t="shared" si="10"/>
        <v>0</v>
      </c>
      <c r="AK30">
        <f t="shared" si="10"/>
        <v>0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K56"/>
  <sheetViews>
    <sheetView zoomScale="50" zoomScaleNormal="50" workbookViewId="0"/>
  </sheetViews>
  <sheetFormatPr baseColWidth="10" defaultColWidth="9.140625" defaultRowHeight="15"/>
  <sheetData>
    <row r="2" spans="1:37">
      <c r="A2" s="1" t="s">
        <v>100</v>
      </c>
    </row>
    <row r="3" spans="1:37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>
      <c r="A4" t="s">
        <v>64</v>
      </c>
      <c r="D4" s="3">
        <f>'NOx-CEIP 2023'!B64</f>
        <v>772.93260740000005</v>
      </c>
      <c r="E4" s="3">
        <f>'NOx-CEIP 2023'!C64</f>
        <v>805.27335730000004</v>
      </c>
      <c r="F4" s="3">
        <f>'NOx-CEIP 2023'!D64</f>
        <v>865.93757640000001</v>
      </c>
      <c r="G4" s="3">
        <f>'NOx-CEIP 2023'!E64</f>
        <v>845.234419</v>
      </c>
      <c r="H4" s="3">
        <f>'NOx-CEIP 2023'!F64</f>
        <v>867.52068139999994</v>
      </c>
      <c r="I4" s="3">
        <f>'NOx-CEIP 2023'!G64</f>
        <v>896.90392710000003</v>
      </c>
      <c r="J4" s="3">
        <f>'NOx-CEIP 2023'!H64</f>
        <v>915.0290814</v>
      </c>
      <c r="K4" s="3">
        <f>'NOx-CEIP 2023'!I64</f>
        <v>937.39098550000006</v>
      </c>
      <c r="L4" s="3">
        <f>'NOx-CEIP 2023'!J64</f>
        <v>964.17375560000005</v>
      </c>
      <c r="M4" s="3">
        <f>'NOx-CEIP 2023'!K64</f>
        <v>1011.732995</v>
      </c>
      <c r="N4" s="3">
        <f>'NOx-CEIP 2023'!L64</f>
        <v>1054.721659</v>
      </c>
      <c r="O4" s="3">
        <f>'NOx-CEIP 2023'!M64</f>
        <v>1027.4911540000001</v>
      </c>
      <c r="P4" s="3">
        <f>'NOx-CEIP 2023'!N64</f>
        <v>1006.752388</v>
      </c>
      <c r="Q4" s="3">
        <f>'NOx-CEIP 2023'!O64</f>
        <v>985.89465900000005</v>
      </c>
      <c r="R4" s="3">
        <f>'NOx-CEIP 2023'!P64</f>
        <v>967.84799999999996</v>
      </c>
      <c r="S4" s="3">
        <f>'NOx-CEIP 2023'!Q64</f>
        <v>942.45647039999994</v>
      </c>
      <c r="T4" s="3">
        <f>'NOx-CEIP 2023'!R64</f>
        <v>919.18619639999997</v>
      </c>
      <c r="U4" s="3">
        <f>'NOx-CEIP 2023'!S64</f>
        <v>898.12230599999998</v>
      </c>
      <c r="V4" s="3">
        <f>'NOx-CEIP 2023'!T64</f>
        <v>782.93105379999997</v>
      </c>
      <c r="W4" s="3">
        <f>'NOx-CEIP 2023'!U64</f>
        <v>785.74964880000005</v>
      </c>
      <c r="X4" s="3">
        <f>'NOx-CEIP 2023'!V64</f>
        <v>757.5182241</v>
      </c>
      <c r="Y4" s="3">
        <f>'NOx-CEIP 2023'!W64</f>
        <v>794.38358830000004</v>
      </c>
      <c r="Z4" s="3">
        <f>'NOx-CEIP 2023'!X64</f>
        <v>772.71616619999998</v>
      </c>
      <c r="AA4" s="3">
        <f>'NOx-CEIP 2023'!Y64</f>
        <v>745.85641069999997</v>
      </c>
      <c r="AB4" s="3">
        <f>'NOx-CEIP 2023'!Z64</f>
        <v>770.16067180000005</v>
      </c>
      <c r="AC4" s="3">
        <f>'NOx-CEIP 2023'!AA64</f>
        <v>809.51482620000002</v>
      </c>
      <c r="AD4" s="3">
        <f>'NOx-CEIP 2023'!AB64</f>
        <v>770.21727450000003</v>
      </c>
      <c r="AE4" s="3">
        <f>'NOx-CEIP 2023'!AC64</f>
        <v>784.45361500000001</v>
      </c>
      <c r="AF4" s="3">
        <f>'NOx-CEIP 2023'!AD64</f>
        <v>802.15098520000004</v>
      </c>
      <c r="AG4" s="3">
        <f>'NOx-CEIP 2023'!AE64</f>
        <v>780.39571139999998</v>
      </c>
      <c r="AH4" s="3">
        <f>'NOx-CEIP 2023'!AF64</f>
        <v>683.42254030000004</v>
      </c>
      <c r="AI4" s="3">
        <f>'NOx-CEIP 2023'!AG64</f>
        <v>695.23940110000001</v>
      </c>
      <c r="AJ4" s="3">
        <f>'NOx-CEIP 2023'!AH64</f>
        <v>0</v>
      </c>
      <c r="AK4" s="3">
        <f>'NOx-CEIP 2023'!AI64</f>
        <v>0</v>
      </c>
    </row>
    <row r="5" spans="1:37">
      <c r="A5" t="s">
        <v>63</v>
      </c>
      <c r="D5" s="3">
        <f>'NH3-CEIP 2023'!B64</f>
        <v>0</v>
      </c>
      <c r="E5" s="3">
        <f>'NH3-CEIP 2023'!C64</f>
        <v>0</v>
      </c>
      <c r="F5" s="3">
        <f>'NH3-CEIP 2023'!D64</f>
        <v>0</v>
      </c>
      <c r="G5" s="3">
        <f>'NH3-CEIP 2023'!E64</f>
        <v>0</v>
      </c>
      <c r="H5" s="3">
        <f>'NH3-CEIP 2023'!F64</f>
        <v>0</v>
      </c>
      <c r="I5" s="3">
        <f>'NH3-CEIP 2023'!G64</f>
        <v>0</v>
      </c>
      <c r="J5" s="3">
        <f>'NH3-CEIP 2023'!H64</f>
        <v>0</v>
      </c>
      <c r="K5" s="3">
        <f>'NH3-CEIP 2023'!I64</f>
        <v>0</v>
      </c>
      <c r="L5" s="3">
        <f>'NH3-CEIP 2023'!J64</f>
        <v>0</v>
      </c>
      <c r="M5" s="3">
        <f>'NH3-CEIP 2023'!K64</f>
        <v>0</v>
      </c>
      <c r="N5" s="3">
        <f>'NH3-CEIP 2023'!L64</f>
        <v>0</v>
      </c>
      <c r="O5" s="3">
        <f>'NH3-CEIP 2023'!M64</f>
        <v>0</v>
      </c>
      <c r="P5" s="3">
        <f>'NH3-CEIP 2023'!N64</f>
        <v>0</v>
      </c>
      <c r="Q5" s="3">
        <f>'NH3-CEIP 2023'!O64</f>
        <v>0</v>
      </c>
      <c r="R5" s="3">
        <f>'NH3-CEIP 2023'!P64</f>
        <v>0</v>
      </c>
      <c r="S5" s="3">
        <f>'NH3-CEIP 2023'!Q64</f>
        <v>0</v>
      </c>
      <c r="T5" s="3">
        <f>'NH3-CEIP 2023'!R64</f>
        <v>0</v>
      </c>
      <c r="U5" s="3">
        <f>'NH3-CEIP 2023'!S64</f>
        <v>0</v>
      </c>
      <c r="V5" s="3">
        <f>'NH3-CEIP 2023'!T64</f>
        <v>0</v>
      </c>
      <c r="W5" s="3">
        <f>'NH3-CEIP 2023'!U64</f>
        <v>0</v>
      </c>
      <c r="X5" s="3">
        <f>'NH3-CEIP 2023'!V64</f>
        <v>0</v>
      </c>
      <c r="Y5" s="3">
        <f>'NH3-CEIP 2023'!W64</f>
        <v>0</v>
      </c>
      <c r="Z5" s="3">
        <f>'NH3-CEIP 2023'!X64</f>
        <v>0</v>
      </c>
      <c r="AA5" s="3">
        <f>'NH3-CEIP 2023'!Y64</f>
        <v>0</v>
      </c>
      <c r="AB5" s="3">
        <f>'NH3-CEIP 2023'!Z64</f>
        <v>0</v>
      </c>
      <c r="AC5" s="3">
        <f>'NH3-CEIP 2023'!AA64</f>
        <v>0</v>
      </c>
      <c r="AD5" s="3">
        <f>'NH3-CEIP 2023'!AB64</f>
        <v>0</v>
      </c>
      <c r="AE5" s="3">
        <f>'NH3-CEIP 2023'!AC64</f>
        <v>0</v>
      </c>
      <c r="AF5" s="3">
        <f>'NH3-CEIP 2023'!AD64</f>
        <v>0</v>
      </c>
      <c r="AG5" s="3">
        <f>'NH3-CEIP 2023'!AE64</f>
        <v>0</v>
      </c>
      <c r="AH5" s="3">
        <f>'NH3-CEIP 2023'!AF64</f>
        <v>0</v>
      </c>
      <c r="AI5" s="3">
        <f>'NH3-CEIP 2023'!AG64</f>
        <v>0</v>
      </c>
      <c r="AJ5" s="3">
        <f>'NH3-CEIP 2023'!AH64</f>
        <v>0</v>
      </c>
      <c r="AK5" s="3">
        <f>'NH3-CEIP 2023'!AI64</f>
        <v>0</v>
      </c>
    </row>
    <row r="7" spans="1:37">
      <c r="A7" t="s">
        <v>65</v>
      </c>
      <c r="D7">
        <f t="shared" ref="D7:AE7" si="0">D4*14/46</f>
        <v>235.24035877391307</v>
      </c>
      <c r="E7">
        <f t="shared" si="0"/>
        <v>245.0831957</v>
      </c>
      <c r="F7">
        <f t="shared" si="0"/>
        <v>263.54621890434782</v>
      </c>
      <c r="G7">
        <f t="shared" si="0"/>
        <v>257.2452579565217</v>
      </c>
      <c r="H7">
        <f t="shared" si="0"/>
        <v>264.02803346956517</v>
      </c>
      <c r="I7">
        <f t="shared" si="0"/>
        <v>272.97076042173916</v>
      </c>
      <c r="J7">
        <f t="shared" si="0"/>
        <v>278.48711173043478</v>
      </c>
      <c r="K7">
        <f t="shared" si="0"/>
        <v>285.29290863043479</v>
      </c>
      <c r="L7">
        <f t="shared" si="0"/>
        <v>293.44418648695654</v>
      </c>
      <c r="M7">
        <f t="shared" si="0"/>
        <v>307.91873760869561</v>
      </c>
      <c r="N7">
        <f t="shared" si="0"/>
        <v>321.0022440434783</v>
      </c>
      <c r="O7">
        <f t="shared" si="0"/>
        <v>312.71469904347828</v>
      </c>
      <c r="P7">
        <f t="shared" si="0"/>
        <v>306.40290069565219</v>
      </c>
      <c r="Q7">
        <f t="shared" si="0"/>
        <v>300.05489621739133</v>
      </c>
      <c r="R7">
        <f t="shared" si="0"/>
        <v>294.5624347826087</v>
      </c>
      <c r="S7">
        <f t="shared" si="0"/>
        <v>286.83457794782606</v>
      </c>
      <c r="T7">
        <f t="shared" si="0"/>
        <v>279.75232064347824</v>
      </c>
      <c r="U7">
        <f t="shared" si="0"/>
        <v>273.34157139130434</v>
      </c>
      <c r="V7">
        <f t="shared" si="0"/>
        <v>238.28336419999999</v>
      </c>
      <c r="W7">
        <f t="shared" si="0"/>
        <v>239.14119746086959</v>
      </c>
      <c r="X7">
        <f t="shared" si="0"/>
        <v>230.54902472608694</v>
      </c>
      <c r="Y7">
        <f t="shared" si="0"/>
        <v>241.76891817826089</v>
      </c>
      <c r="Z7">
        <f t="shared" si="0"/>
        <v>235.17448536521738</v>
      </c>
      <c r="AA7">
        <f t="shared" si="0"/>
        <v>226.99977716956519</v>
      </c>
      <c r="AB7">
        <f t="shared" si="0"/>
        <v>234.39672620000002</v>
      </c>
      <c r="AC7">
        <f t="shared" si="0"/>
        <v>246.37407753913044</v>
      </c>
      <c r="AD7">
        <f t="shared" si="0"/>
        <v>234.41395310869567</v>
      </c>
      <c r="AE7">
        <f t="shared" si="0"/>
        <v>238.74675239130434</v>
      </c>
      <c r="AF7">
        <f t="shared" ref="AF7:AG7" si="1">AF4*14/46</f>
        <v>244.13290853913045</v>
      </c>
      <c r="AG7">
        <f t="shared" si="1"/>
        <v>237.5117382521739</v>
      </c>
      <c r="AH7">
        <f t="shared" ref="AH7:AK7" si="2">AH4*14/46</f>
        <v>207.99816443913045</v>
      </c>
      <c r="AI7">
        <f t="shared" si="2"/>
        <v>211.59460033478263</v>
      </c>
      <c r="AJ7">
        <f t="shared" si="2"/>
        <v>0</v>
      </c>
      <c r="AK7">
        <f t="shared" si="2"/>
        <v>0</v>
      </c>
    </row>
    <row r="8" spans="1:37">
      <c r="A8" t="s">
        <v>66</v>
      </c>
      <c r="D8">
        <f t="shared" ref="D8:H8" si="3">D5*14/17</f>
        <v>0</v>
      </c>
      <c r="E8">
        <f t="shared" si="3"/>
        <v>0</v>
      </c>
      <c r="F8">
        <f t="shared" si="3"/>
        <v>0</v>
      </c>
      <c r="G8">
        <f t="shared" si="3"/>
        <v>0</v>
      </c>
      <c r="H8">
        <f t="shared" si="3"/>
        <v>0</v>
      </c>
      <c r="I8">
        <f>I5*14/17</f>
        <v>0</v>
      </c>
      <c r="J8">
        <f t="shared" ref="J8:AE8" si="4">J5*14/17</f>
        <v>0</v>
      </c>
      <c r="K8">
        <f t="shared" si="4"/>
        <v>0</v>
      </c>
      <c r="L8">
        <f t="shared" si="4"/>
        <v>0</v>
      </c>
      <c r="M8">
        <f t="shared" si="4"/>
        <v>0</v>
      </c>
      <c r="N8">
        <f t="shared" si="4"/>
        <v>0</v>
      </c>
      <c r="O8">
        <f t="shared" si="4"/>
        <v>0</v>
      </c>
      <c r="P8">
        <f t="shared" si="4"/>
        <v>0</v>
      </c>
      <c r="Q8">
        <f t="shared" si="4"/>
        <v>0</v>
      </c>
      <c r="R8">
        <f t="shared" si="4"/>
        <v>0</v>
      </c>
      <c r="S8">
        <f t="shared" si="4"/>
        <v>0</v>
      </c>
      <c r="T8">
        <f t="shared" si="4"/>
        <v>0</v>
      </c>
      <c r="U8">
        <f t="shared" si="4"/>
        <v>0</v>
      </c>
      <c r="V8">
        <f t="shared" si="4"/>
        <v>0</v>
      </c>
      <c r="W8">
        <f t="shared" si="4"/>
        <v>0</v>
      </c>
      <c r="X8">
        <f t="shared" si="4"/>
        <v>0</v>
      </c>
      <c r="Y8">
        <f t="shared" si="4"/>
        <v>0</v>
      </c>
      <c r="Z8">
        <f t="shared" si="4"/>
        <v>0</v>
      </c>
      <c r="AA8">
        <f t="shared" si="4"/>
        <v>0</v>
      </c>
      <c r="AB8">
        <f t="shared" si="4"/>
        <v>0</v>
      </c>
      <c r="AC8">
        <f t="shared" si="4"/>
        <v>0</v>
      </c>
      <c r="AD8">
        <f t="shared" si="4"/>
        <v>0</v>
      </c>
      <c r="AE8">
        <f t="shared" si="4"/>
        <v>0</v>
      </c>
      <c r="AF8">
        <f t="shared" ref="AF8:AG8" si="5">AF5*14/17</f>
        <v>0</v>
      </c>
      <c r="AG8">
        <f t="shared" si="5"/>
        <v>0</v>
      </c>
      <c r="AH8">
        <f t="shared" ref="AH8:AK8" si="6">AH5*14/17</f>
        <v>0</v>
      </c>
      <c r="AI8">
        <f t="shared" si="6"/>
        <v>0</v>
      </c>
      <c r="AJ8">
        <f t="shared" si="6"/>
        <v>0</v>
      </c>
      <c r="AK8">
        <f t="shared" si="6"/>
        <v>0</v>
      </c>
    </row>
    <row r="9" spans="1:37">
      <c r="A9" t="s">
        <v>67</v>
      </c>
      <c r="D9">
        <f>D7+D8</f>
        <v>235.24035877391307</v>
      </c>
      <c r="E9">
        <f t="shared" ref="E9:H9" si="7">E7+E8</f>
        <v>245.0831957</v>
      </c>
      <c r="F9">
        <f t="shared" si="7"/>
        <v>263.54621890434782</v>
      </c>
      <c r="G9">
        <f t="shared" si="7"/>
        <v>257.2452579565217</v>
      </c>
      <c r="H9">
        <f t="shared" si="7"/>
        <v>264.02803346956517</v>
      </c>
      <c r="I9">
        <f>I7+I8</f>
        <v>272.97076042173916</v>
      </c>
      <c r="J9">
        <f t="shared" ref="J9:AD9" si="8">J7+J8</f>
        <v>278.48711173043478</v>
      </c>
      <c r="K9">
        <f t="shared" si="8"/>
        <v>285.29290863043479</v>
      </c>
      <c r="L9">
        <f t="shared" si="8"/>
        <v>293.44418648695654</v>
      </c>
      <c r="M9">
        <f t="shared" si="8"/>
        <v>307.91873760869561</v>
      </c>
      <c r="N9">
        <f t="shared" si="8"/>
        <v>321.0022440434783</v>
      </c>
      <c r="O9">
        <f t="shared" si="8"/>
        <v>312.71469904347828</v>
      </c>
      <c r="P9">
        <f t="shared" si="8"/>
        <v>306.40290069565219</v>
      </c>
      <c r="Q9">
        <f t="shared" si="8"/>
        <v>300.05489621739133</v>
      </c>
      <c r="R9">
        <f t="shared" si="8"/>
        <v>294.5624347826087</v>
      </c>
      <c r="S9">
        <f t="shared" si="8"/>
        <v>286.83457794782606</v>
      </c>
      <c r="T9">
        <f t="shared" si="8"/>
        <v>279.75232064347824</v>
      </c>
      <c r="U9">
        <f t="shared" si="8"/>
        <v>273.34157139130434</v>
      </c>
      <c r="V9">
        <f t="shared" si="8"/>
        <v>238.28336419999999</v>
      </c>
      <c r="W9">
        <f t="shared" si="8"/>
        <v>239.14119746086959</v>
      </c>
      <c r="X9">
        <f t="shared" si="8"/>
        <v>230.54902472608694</v>
      </c>
      <c r="Y9">
        <f t="shared" si="8"/>
        <v>241.76891817826089</v>
      </c>
      <c r="Z9">
        <f t="shared" si="8"/>
        <v>235.17448536521738</v>
      </c>
      <c r="AA9">
        <f t="shared" si="8"/>
        <v>226.99977716956519</v>
      </c>
      <c r="AB9">
        <f t="shared" si="8"/>
        <v>234.39672620000002</v>
      </c>
      <c r="AC9">
        <f t="shared" si="8"/>
        <v>246.37407753913044</v>
      </c>
      <c r="AD9">
        <f t="shared" si="8"/>
        <v>234.41395310869567</v>
      </c>
      <c r="AE9">
        <f>AE7+AE8</f>
        <v>238.74675239130434</v>
      </c>
      <c r="AF9">
        <f>AF7+AF8</f>
        <v>244.13290853913045</v>
      </c>
      <c r="AG9">
        <f>AG7+AG8</f>
        <v>237.5117382521739</v>
      </c>
      <c r="AH9">
        <f t="shared" ref="AH9:AK9" si="9">AH7+AH8</f>
        <v>207.99816443913045</v>
      </c>
      <c r="AI9">
        <f t="shared" si="9"/>
        <v>211.59460033478263</v>
      </c>
      <c r="AJ9">
        <f t="shared" si="9"/>
        <v>0</v>
      </c>
      <c r="AK9">
        <f t="shared" si="9"/>
        <v>0</v>
      </c>
    </row>
    <row r="28" spans="1:37">
      <c r="A28" t="s">
        <v>95</v>
      </c>
    </row>
    <row r="29" spans="1:37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>
      <c r="A30" t="s">
        <v>68</v>
      </c>
      <c r="D30">
        <f t="shared" ref="D30:AK30" si="10">100*D4/AVERAGE($K4:$Q4)</f>
        <v>77.424244908551373</v>
      </c>
      <c r="E30">
        <f t="shared" si="10"/>
        <v>80.663800487926736</v>
      </c>
      <c r="F30">
        <f t="shared" si="10"/>
        <v>86.740502792651384</v>
      </c>
      <c r="G30">
        <f t="shared" si="10"/>
        <v>84.666678615004344</v>
      </c>
      <c r="H30">
        <f t="shared" si="10"/>
        <v>86.899081571787448</v>
      </c>
      <c r="I30">
        <f t="shared" si="10"/>
        <v>89.842385540987991</v>
      </c>
      <c r="J30">
        <f t="shared" si="10"/>
        <v>91.657972530193959</v>
      </c>
      <c r="K30">
        <f t="shared" si="10"/>
        <v>93.897952475514018</v>
      </c>
      <c r="L30">
        <f t="shared" si="10"/>
        <v>96.580768197996136</v>
      </c>
      <c r="M30">
        <f t="shared" si="10"/>
        <v>101.34475171184528</v>
      </c>
      <c r="N30">
        <f t="shared" si="10"/>
        <v>105.65090313819462</v>
      </c>
      <c r="O30">
        <f t="shared" si="10"/>
        <v>102.92323805081338</v>
      </c>
      <c r="P30">
        <f t="shared" si="10"/>
        <v>100.84584697879437</v>
      </c>
      <c r="Q30">
        <f t="shared" si="10"/>
        <v>98.756539446842268</v>
      </c>
      <c r="R30">
        <f t="shared" si="10"/>
        <v>96.948815289755387</v>
      </c>
      <c r="S30">
        <f t="shared" si="10"/>
        <v>94.405359382304269</v>
      </c>
      <c r="T30">
        <f t="shared" si="10"/>
        <v>92.07438851108482</v>
      </c>
      <c r="U30">
        <f t="shared" si="10"/>
        <v>89.964429902219337</v>
      </c>
      <c r="V30">
        <f t="shared" si="10"/>
        <v>78.425783924200644</v>
      </c>
      <c r="W30">
        <f t="shared" si="10"/>
        <v>78.708121074281678</v>
      </c>
      <c r="X30">
        <f t="shared" si="10"/>
        <v>75.880194397151655</v>
      </c>
      <c r="Y30">
        <f t="shared" si="10"/>
        <v>79.572978165279878</v>
      </c>
      <c r="Z30">
        <f t="shared" si="10"/>
        <v>77.402564109583054</v>
      </c>
      <c r="AA30">
        <f t="shared" si="10"/>
        <v>74.712036800855344</v>
      </c>
      <c r="AB30">
        <f t="shared" si="10"/>
        <v>77.146581605553905</v>
      </c>
      <c r="AC30">
        <f t="shared" si="10"/>
        <v>81.08866615375787</v>
      </c>
      <c r="AD30">
        <f t="shared" si="10"/>
        <v>77.152251467667796</v>
      </c>
      <c r="AE30">
        <f t="shared" si="10"/>
        <v>78.578298063348683</v>
      </c>
      <c r="AF30">
        <f t="shared" si="10"/>
        <v>80.351034148595772</v>
      </c>
      <c r="AG30">
        <f t="shared" si="10"/>
        <v>78.171820035207872</v>
      </c>
      <c r="AH30">
        <f t="shared" si="10"/>
        <v>68.458069474132429</v>
      </c>
      <c r="AI30">
        <f t="shared" si="10"/>
        <v>69.641758085364714</v>
      </c>
      <c r="AJ30">
        <f t="shared" si="10"/>
        <v>0</v>
      </c>
      <c r="AK30">
        <f t="shared" si="10"/>
        <v>0</v>
      </c>
    </row>
    <row r="55" spans="14:33"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4:33"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G56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72"/>
  <sheetViews>
    <sheetView zoomScale="60" zoomScaleNormal="60" workbookViewId="0"/>
  </sheetViews>
  <sheetFormatPr baseColWidth="10" defaultRowHeight="15"/>
  <cols>
    <col min="1" max="1" width="23.5703125" bestFit="1" customWidth="1"/>
    <col min="2" max="11" width="12" bestFit="1" customWidth="1"/>
    <col min="12" max="12" width="10.140625" customWidth="1"/>
    <col min="13" max="28" width="9" customWidth="1"/>
    <col min="29" max="32" width="10" customWidth="1"/>
  </cols>
  <sheetData>
    <row r="1" spans="1:35">
      <c r="A1" s="8" t="s">
        <v>86</v>
      </c>
    </row>
    <row r="3" spans="1:35">
      <c r="A3" s="8" t="s">
        <v>120</v>
      </c>
    </row>
    <row r="6" spans="1:35">
      <c r="A6" s="20" t="s">
        <v>87</v>
      </c>
      <c r="B6" s="20">
        <v>1990</v>
      </c>
      <c r="C6" s="20">
        <v>1991</v>
      </c>
      <c r="D6" s="20">
        <v>1992</v>
      </c>
      <c r="E6" s="20">
        <v>1993</v>
      </c>
      <c r="F6" s="20">
        <v>1994</v>
      </c>
      <c r="G6" s="20">
        <v>1995</v>
      </c>
      <c r="H6" s="20">
        <v>1996</v>
      </c>
      <c r="I6" s="20">
        <v>1997</v>
      </c>
      <c r="J6" s="20">
        <v>1998</v>
      </c>
      <c r="K6" s="20">
        <v>1999</v>
      </c>
      <c r="L6" s="20">
        <v>2000</v>
      </c>
      <c r="M6" s="20">
        <v>2001</v>
      </c>
      <c r="N6" s="20">
        <v>2002</v>
      </c>
      <c r="O6" s="20">
        <v>2003</v>
      </c>
      <c r="P6" s="20">
        <v>2004</v>
      </c>
      <c r="Q6" s="20">
        <v>2005</v>
      </c>
      <c r="R6" s="20">
        <v>2006</v>
      </c>
      <c r="S6" s="20">
        <v>2007</v>
      </c>
      <c r="T6" s="20">
        <v>2008</v>
      </c>
      <c r="U6" s="20">
        <v>2009</v>
      </c>
      <c r="V6" s="20">
        <v>2010</v>
      </c>
      <c r="W6" s="20">
        <v>2011</v>
      </c>
      <c r="X6" s="20">
        <v>2012</v>
      </c>
      <c r="Y6" s="20">
        <v>2013</v>
      </c>
      <c r="Z6" s="20">
        <v>2014</v>
      </c>
      <c r="AA6" s="20">
        <v>2015</v>
      </c>
      <c r="AB6" s="20">
        <v>2016</v>
      </c>
      <c r="AC6" s="20">
        <v>2017</v>
      </c>
      <c r="AD6" s="20">
        <v>2018</v>
      </c>
      <c r="AE6" s="20">
        <v>2019</v>
      </c>
      <c r="AF6" s="20">
        <v>2020</v>
      </c>
      <c r="AG6" s="20">
        <v>2021</v>
      </c>
      <c r="AH6" s="20">
        <v>2022</v>
      </c>
      <c r="AI6" s="20">
        <v>2023</v>
      </c>
    </row>
    <row r="7" spans="1:35">
      <c r="A7" s="26" t="s">
        <v>0</v>
      </c>
      <c r="B7" s="23">
        <v>16.125489999999999</v>
      </c>
      <c r="C7" s="23">
        <v>16.768678000000001</v>
      </c>
      <c r="D7" s="23">
        <v>17.411866</v>
      </c>
      <c r="E7" s="23">
        <v>18.055053999999998</v>
      </c>
      <c r="F7" s="23">
        <v>18.698242</v>
      </c>
      <c r="G7" s="23">
        <v>19.341429999999999</v>
      </c>
      <c r="H7" s="23">
        <v>18.979246</v>
      </c>
      <c r="I7" s="23">
        <v>18.617062000000001</v>
      </c>
      <c r="J7" s="23">
        <v>18.254878000000001</v>
      </c>
      <c r="K7" s="23">
        <v>17.892693999999999</v>
      </c>
      <c r="L7" s="23">
        <v>17.53051</v>
      </c>
      <c r="M7" s="23">
        <v>17.363674</v>
      </c>
      <c r="N7" s="23">
        <v>17.196838</v>
      </c>
      <c r="O7" s="23">
        <v>17.030002</v>
      </c>
      <c r="P7" s="23">
        <v>16.863166</v>
      </c>
      <c r="Q7" s="23">
        <v>16.69633</v>
      </c>
      <c r="R7" s="23">
        <v>16.854588</v>
      </c>
      <c r="S7" s="23">
        <v>17.012846</v>
      </c>
      <c r="T7" s="23">
        <v>17.171104</v>
      </c>
      <c r="U7" s="23">
        <v>17.329362</v>
      </c>
      <c r="V7" s="23">
        <v>17.48762</v>
      </c>
      <c r="W7" s="23">
        <v>17.456996</v>
      </c>
      <c r="X7" s="23">
        <v>17.426372000000001</v>
      </c>
      <c r="Y7" s="23">
        <v>17.395748000000001</v>
      </c>
      <c r="Z7" s="23">
        <v>17.365124000000002</v>
      </c>
      <c r="AA7" s="23">
        <v>17.334499999999998</v>
      </c>
      <c r="AB7" s="23">
        <v>17.951222000000001</v>
      </c>
      <c r="AC7" s="23">
        <v>18.567944000000001</v>
      </c>
      <c r="AD7" s="23">
        <v>19.184666</v>
      </c>
      <c r="AE7" s="23">
        <v>19.801387999999999</v>
      </c>
      <c r="AF7" s="24">
        <v>20.404001229999999</v>
      </c>
      <c r="AG7">
        <v>21.034832000000002</v>
      </c>
    </row>
    <row r="8" spans="1:35">
      <c r="A8" s="26" t="s">
        <v>1</v>
      </c>
      <c r="B8" s="23">
        <v>10.54501</v>
      </c>
      <c r="C8" s="23">
        <v>10.324368</v>
      </c>
      <c r="D8" s="23">
        <v>10.103726</v>
      </c>
      <c r="E8" s="23">
        <v>9.8830840000000002</v>
      </c>
      <c r="F8" s="23">
        <v>9.6624420000000004</v>
      </c>
      <c r="G8" s="23">
        <v>9.4418000000000006</v>
      </c>
      <c r="H8" s="23">
        <v>9.4298199999999994</v>
      </c>
      <c r="I8" s="23">
        <v>9.41784</v>
      </c>
      <c r="J8" s="23">
        <v>9.4058600000000006</v>
      </c>
      <c r="K8" s="23">
        <v>9.3938799999999993</v>
      </c>
      <c r="L8" s="23">
        <v>9.3818999999999999</v>
      </c>
      <c r="M8" s="23">
        <v>9.6703220000000005</v>
      </c>
      <c r="N8" s="23">
        <v>9.9587439999999994</v>
      </c>
      <c r="O8" s="23">
        <v>10.247166</v>
      </c>
      <c r="P8" s="23">
        <v>10.535588000000001</v>
      </c>
      <c r="Q8" s="23">
        <v>10.824009999999999</v>
      </c>
      <c r="R8" s="23">
        <v>11.26521</v>
      </c>
      <c r="S8" s="23">
        <v>11.70641</v>
      </c>
      <c r="T8" s="23">
        <v>12.14761</v>
      </c>
      <c r="U8" s="23">
        <v>12.58881</v>
      </c>
      <c r="V8" s="23">
        <v>13.030010000000001</v>
      </c>
      <c r="W8" s="23">
        <v>13.270166</v>
      </c>
      <c r="X8" s="23">
        <v>13.510322</v>
      </c>
      <c r="Y8" s="23">
        <v>13.750477999999999</v>
      </c>
      <c r="Z8" s="23">
        <v>13.990634</v>
      </c>
      <c r="AA8" s="23">
        <v>14.230790000000001</v>
      </c>
      <c r="AB8" s="23">
        <v>14.441768</v>
      </c>
      <c r="AC8" s="23">
        <v>14.652746</v>
      </c>
      <c r="AD8" s="23">
        <v>14.863723999999999</v>
      </c>
      <c r="AE8" s="23">
        <v>15.074702</v>
      </c>
      <c r="AF8" s="24">
        <v>15.280254859999999</v>
      </c>
      <c r="AG8">
        <v>15.496706</v>
      </c>
    </row>
    <row r="9" spans="1:35">
      <c r="A9" s="26" t="s">
        <v>2</v>
      </c>
      <c r="B9" s="23">
        <v>69.267643820000004</v>
      </c>
      <c r="C9" s="23">
        <v>70.110995090000003</v>
      </c>
      <c r="D9" s="23">
        <v>67.653496709999999</v>
      </c>
      <c r="E9" s="23">
        <v>67.877392599999993</v>
      </c>
      <c r="F9" s="23">
        <v>67.662566200000001</v>
      </c>
      <c r="G9" s="23">
        <v>67.877971279999997</v>
      </c>
      <c r="H9" s="23">
        <v>66.944666190000007</v>
      </c>
      <c r="I9" s="23">
        <v>66.777531780000004</v>
      </c>
      <c r="J9" s="23">
        <v>67.256004279999999</v>
      </c>
      <c r="K9" s="23">
        <v>65.67611445</v>
      </c>
      <c r="L9" s="23">
        <v>64.146197169999994</v>
      </c>
      <c r="M9" s="23">
        <v>63.921342549999999</v>
      </c>
      <c r="N9" s="23">
        <v>62.925491979999997</v>
      </c>
      <c r="O9" s="23">
        <v>63.019344719999999</v>
      </c>
      <c r="P9" s="23">
        <v>62.662400269999999</v>
      </c>
      <c r="Q9" s="23">
        <v>62.695797769999999</v>
      </c>
      <c r="R9" s="23">
        <v>63.013249109999997</v>
      </c>
      <c r="S9" s="23">
        <v>64.367460080000001</v>
      </c>
      <c r="T9" s="23">
        <v>63.731893049999996</v>
      </c>
      <c r="U9" s="23">
        <v>65.146640070000004</v>
      </c>
      <c r="V9" s="23">
        <v>65.147600620000006</v>
      </c>
      <c r="W9" s="23">
        <v>64.570349800000002</v>
      </c>
      <c r="X9" s="23">
        <v>64.819037120000004</v>
      </c>
      <c r="Y9" s="23">
        <v>64.77137784</v>
      </c>
      <c r="Z9" s="23">
        <v>65.474142040000004</v>
      </c>
      <c r="AA9" s="23">
        <v>66.255521849999994</v>
      </c>
      <c r="AB9" s="23">
        <v>67.16668765</v>
      </c>
      <c r="AC9" s="23">
        <v>67.884888720000006</v>
      </c>
      <c r="AD9" s="23">
        <v>66.835815339999996</v>
      </c>
      <c r="AE9" s="23">
        <v>65.897363220000003</v>
      </c>
      <c r="AF9" s="24">
        <v>65.530705549999993</v>
      </c>
      <c r="AG9">
        <v>65.847374720000005</v>
      </c>
    </row>
    <row r="10" spans="1:35">
      <c r="A10" s="26" t="s">
        <v>3</v>
      </c>
      <c r="B10" s="23">
        <v>44.615569469999997</v>
      </c>
      <c r="C10" s="23">
        <v>44.05878019</v>
      </c>
      <c r="D10" s="23">
        <v>43.501990900000003</v>
      </c>
      <c r="E10" s="23">
        <v>42.945201619999999</v>
      </c>
      <c r="F10" s="23">
        <v>42.388412330000001</v>
      </c>
      <c r="G10" s="23">
        <v>41.831623049999997</v>
      </c>
      <c r="H10" s="23">
        <v>43.010096740000002</v>
      </c>
      <c r="I10" s="23">
        <v>44.188570419999998</v>
      </c>
      <c r="J10" s="23">
        <v>45.367044110000002</v>
      </c>
      <c r="K10" s="23">
        <v>46.545517799999999</v>
      </c>
      <c r="L10" s="23">
        <v>49.786881100000002</v>
      </c>
      <c r="M10" s="23">
        <v>51.3567757</v>
      </c>
      <c r="N10" s="23">
        <v>54.403915699999999</v>
      </c>
      <c r="O10" s="23">
        <v>57.872967600000003</v>
      </c>
      <c r="P10" s="23">
        <v>61.342548999999998</v>
      </c>
      <c r="Q10" s="23">
        <v>62.979652700000003</v>
      </c>
      <c r="R10" s="23">
        <v>65.998974599999997</v>
      </c>
      <c r="S10" s="23">
        <v>66.008789149999998</v>
      </c>
      <c r="T10" s="23">
        <v>67.486311920000006</v>
      </c>
      <c r="U10" s="23">
        <v>68.963834680000005</v>
      </c>
      <c r="V10" s="23">
        <v>70.441357449999998</v>
      </c>
      <c r="W10" s="23">
        <v>71.401924519999994</v>
      </c>
      <c r="X10" s="23">
        <v>72.362491590000005</v>
      </c>
      <c r="Y10" s="23">
        <v>73.323058669999995</v>
      </c>
      <c r="Z10" s="23">
        <v>74.283625740000005</v>
      </c>
      <c r="AA10" s="23">
        <v>75.244192810000001</v>
      </c>
      <c r="AB10" s="23">
        <v>76.207089580000002</v>
      </c>
      <c r="AC10" s="23">
        <v>77.169986339999994</v>
      </c>
      <c r="AD10" s="23">
        <v>78.132883109999995</v>
      </c>
      <c r="AE10" s="23">
        <v>79.095779879999995</v>
      </c>
      <c r="AF10" s="24">
        <v>79.897593650000005</v>
      </c>
      <c r="AG10">
        <v>81.021573410000002</v>
      </c>
    </row>
    <row r="11" spans="1:35">
      <c r="A11" s="26" t="s">
        <v>4</v>
      </c>
      <c r="B11" s="23">
        <v>156.48482999999999</v>
      </c>
      <c r="C11" s="23">
        <v>149.40583000000001</v>
      </c>
      <c r="D11" s="23">
        <v>142.32683</v>
      </c>
      <c r="E11" s="23">
        <v>135.24782999999999</v>
      </c>
      <c r="F11" s="23">
        <v>128.16883000000001</v>
      </c>
      <c r="G11" s="23">
        <v>121.08983000000001</v>
      </c>
      <c r="H11" s="23">
        <v>117.06536199999999</v>
      </c>
      <c r="I11" s="23">
        <v>113.04089399999999</v>
      </c>
      <c r="J11" s="23">
        <v>109.016426</v>
      </c>
      <c r="K11" s="23">
        <v>104.991958</v>
      </c>
      <c r="L11" s="23">
        <v>100.96749</v>
      </c>
      <c r="M11" s="23">
        <v>100.09147400000001</v>
      </c>
      <c r="N11" s="23">
        <v>99.215457999999998</v>
      </c>
      <c r="O11" s="23">
        <v>98.339442000000005</v>
      </c>
      <c r="P11" s="23">
        <v>97.463425999999998</v>
      </c>
      <c r="Q11" s="23">
        <v>96.587410000000006</v>
      </c>
      <c r="R11" s="23">
        <v>98.089975999999993</v>
      </c>
      <c r="S11" s="23">
        <v>99.592541999999995</v>
      </c>
      <c r="T11" s="23">
        <v>101.095108</v>
      </c>
      <c r="U11" s="23">
        <v>102.597674</v>
      </c>
      <c r="V11" s="23">
        <v>104.10024</v>
      </c>
      <c r="W11" s="23">
        <v>105.12388799999999</v>
      </c>
      <c r="X11" s="23">
        <v>106.147536</v>
      </c>
      <c r="Y11" s="23">
        <v>107.171184</v>
      </c>
      <c r="Z11" s="23">
        <v>108.19483200000001</v>
      </c>
      <c r="AA11" s="23">
        <v>109.21848</v>
      </c>
      <c r="AB11" s="23">
        <v>110.1058</v>
      </c>
      <c r="AC11" s="23">
        <v>110.99312</v>
      </c>
      <c r="AD11" s="23">
        <v>111.88043999999999</v>
      </c>
      <c r="AE11" s="23">
        <v>112.76776</v>
      </c>
      <c r="AF11" s="24">
        <v>113.6099674</v>
      </c>
      <c r="AG11">
        <v>114.5424</v>
      </c>
    </row>
    <row r="12" spans="1:35">
      <c r="A12" s="27" t="s">
        <v>5</v>
      </c>
      <c r="B12" s="23">
        <v>105.4346898</v>
      </c>
      <c r="C12" s="23">
        <v>105.5307612</v>
      </c>
      <c r="D12" s="23">
        <v>105.6268326</v>
      </c>
      <c r="E12" s="23">
        <v>105.722904</v>
      </c>
      <c r="F12" s="23">
        <v>105.81897549999999</v>
      </c>
      <c r="G12" s="23">
        <v>105.91504689999999</v>
      </c>
      <c r="H12" s="23">
        <v>103.7865165</v>
      </c>
      <c r="I12" s="23">
        <v>101.6579861</v>
      </c>
      <c r="J12" s="23">
        <v>99.529455650000003</v>
      </c>
      <c r="K12" s="23">
        <v>97.400925240000007</v>
      </c>
      <c r="L12" s="23">
        <v>95.272394840000004</v>
      </c>
      <c r="M12" s="23">
        <v>92.971041760000006</v>
      </c>
      <c r="N12" s="23">
        <v>90.299772489999995</v>
      </c>
      <c r="O12" s="23">
        <v>86.298251669999999</v>
      </c>
      <c r="P12" s="23">
        <v>81.32921752</v>
      </c>
      <c r="Q12" s="23">
        <v>79.79971578</v>
      </c>
      <c r="R12" s="23">
        <v>79.262024460000006</v>
      </c>
      <c r="S12" s="23">
        <v>76.478586660000005</v>
      </c>
      <c r="T12" s="23">
        <v>74.210033139999993</v>
      </c>
      <c r="U12" s="23">
        <v>74.235649760000001</v>
      </c>
      <c r="V12" s="23">
        <v>74.68294272</v>
      </c>
      <c r="W12" s="23">
        <v>73.633241190000007</v>
      </c>
      <c r="X12" s="23">
        <v>73.554215790000001</v>
      </c>
      <c r="Y12" s="23">
        <v>72.788303479999996</v>
      </c>
      <c r="Z12" s="23">
        <v>71.192129969999996</v>
      </c>
      <c r="AA12" s="23">
        <v>71.772531130000004</v>
      </c>
      <c r="AB12" s="23">
        <v>71.973642150000003</v>
      </c>
      <c r="AC12" s="23">
        <v>70.209819949999996</v>
      </c>
      <c r="AD12" s="23">
        <v>69.682807350000004</v>
      </c>
      <c r="AE12" s="23">
        <v>68.370862200000005</v>
      </c>
      <c r="AF12" s="24">
        <v>68.028403990000001</v>
      </c>
      <c r="AG12">
        <v>67.514323570000002</v>
      </c>
    </row>
    <row r="13" spans="1:35">
      <c r="A13" s="26" t="s">
        <v>6</v>
      </c>
      <c r="B13" s="23">
        <v>22.300380000000001</v>
      </c>
      <c r="C13" s="23">
        <v>20.091256000000001</v>
      </c>
      <c r="D13" s="23">
        <v>17.882131999999999</v>
      </c>
      <c r="E13" s="23">
        <v>15.673007999999999</v>
      </c>
      <c r="F13" s="23">
        <v>13.463884</v>
      </c>
      <c r="G13" s="23">
        <v>11.254759999999999</v>
      </c>
      <c r="H13" s="23">
        <v>11.827054</v>
      </c>
      <c r="I13" s="23">
        <v>12.399348</v>
      </c>
      <c r="J13" s="23">
        <v>12.971641999999999</v>
      </c>
      <c r="K13" s="23">
        <v>13.543936</v>
      </c>
      <c r="L13" s="23">
        <v>14.11623</v>
      </c>
      <c r="M13" s="23">
        <v>14.459266</v>
      </c>
      <c r="N13" s="23">
        <v>14.802301999999999</v>
      </c>
      <c r="O13" s="23">
        <v>15.145338000000001</v>
      </c>
      <c r="P13" s="23">
        <v>15.488374</v>
      </c>
      <c r="Q13" s="23">
        <v>15.83141</v>
      </c>
      <c r="R13" s="23">
        <v>16.081916</v>
      </c>
      <c r="S13" s="23">
        <v>16.332422000000001</v>
      </c>
      <c r="T13" s="23">
        <v>16.582927999999999</v>
      </c>
      <c r="U13" s="23">
        <v>16.833434</v>
      </c>
      <c r="V13" s="23">
        <v>17.083939999999998</v>
      </c>
      <c r="W13" s="23">
        <v>17.445879999999999</v>
      </c>
      <c r="X13" s="23">
        <v>17.80782</v>
      </c>
      <c r="Y13" s="23">
        <v>18.16976</v>
      </c>
      <c r="Z13" s="23">
        <v>18.531700000000001</v>
      </c>
      <c r="AA13" s="23">
        <v>18.893640000000001</v>
      </c>
      <c r="AB13" s="23">
        <v>19.594989999999999</v>
      </c>
      <c r="AC13" s="23">
        <v>20.296340000000001</v>
      </c>
      <c r="AD13" s="23">
        <v>20.997689999999999</v>
      </c>
      <c r="AE13" s="23">
        <v>21.69904</v>
      </c>
      <c r="AF13" s="24">
        <v>22.381489040000002</v>
      </c>
      <c r="AG13">
        <v>23.101776000000001</v>
      </c>
    </row>
    <row r="14" spans="1:35">
      <c r="A14" s="26" t="s">
        <v>7</v>
      </c>
      <c r="B14" s="23">
        <v>113.2276083</v>
      </c>
      <c r="C14" s="23">
        <v>94.1258543</v>
      </c>
      <c r="D14" s="23">
        <v>99.214997069999995</v>
      </c>
      <c r="E14" s="23">
        <v>70.504984669999999</v>
      </c>
      <c r="F14" s="23">
        <v>62.519515749999997</v>
      </c>
      <c r="G14" s="23">
        <v>52.025389279999999</v>
      </c>
      <c r="H14" s="23">
        <v>52.772924629999999</v>
      </c>
      <c r="I14" s="23">
        <v>49.732885600000003</v>
      </c>
      <c r="J14" s="23">
        <v>41.882875040000002</v>
      </c>
      <c r="K14" s="23">
        <v>45.895573839999997</v>
      </c>
      <c r="L14" s="23">
        <v>44.501756790000002</v>
      </c>
      <c r="M14" s="23">
        <v>41.311389730000002</v>
      </c>
      <c r="N14" s="23">
        <v>41.637867550000003</v>
      </c>
      <c r="O14" s="23">
        <v>43.087069890000002</v>
      </c>
      <c r="P14" s="23">
        <v>44.33104144</v>
      </c>
      <c r="Q14" s="23">
        <v>43.288653969999999</v>
      </c>
      <c r="R14" s="23">
        <v>39.367811500000002</v>
      </c>
      <c r="S14" s="23">
        <v>38.980315660000002</v>
      </c>
      <c r="T14" s="23">
        <v>38.225869199999998</v>
      </c>
      <c r="U14" s="23">
        <v>37.56469147</v>
      </c>
      <c r="V14" s="23">
        <v>36.872292739999999</v>
      </c>
      <c r="W14" s="23">
        <v>36.693899389999999</v>
      </c>
      <c r="X14" s="23">
        <v>37.907930210000004</v>
      </c>
      <c r="Y14" s="23">
        <v>39.427594919999997</v>
      </c>
      <c r="Z14" s="23">
        <v>40.215335420000002</v>
      </c>
      <c r="AA14" s="23">
        <v>41.031320479999998</v>
      </c>
      <c r="AB14" s="23">
        <v>42.586868770000002</v>
      </c>
      <c r="AC14" s="23">
        <v>43.162669880000003</v>
      </c>
      <c r="AD14" s="23">
        <v>43.197885100000001</v>
      </c>
      <c r="AE14" s="23">
        <v>43.525882279999998</v>
      </c>
      <c r="AF14" s="24">
        <v>42.445588649999998</v>
      </c>
      <c r="AG14">
        <v>43.026320910000003</v>
      </c>
    </row>
    <row r="15" spans="1:35">
      <c r="A15" s="26" t="s">
        <v>8</v>
      </c>
      <c r="B15" s="23">
        <v>50.074207399999999</v>
      </c>
      <c r="C15" s="23">
        <v>50.471716630000003</v>
      </c>
      <c r="D15" s="23">
        <v>45.516083539999997</v>
      </c>
      <c r="E15" s="23">
        <v>41.34589939</v>
      </c>
      <c r="F15" s="23">
        <v>40.237287129999999</v>
      </c>
      <c r="G15" s="23">
        <v>38.326215759999997</v>
      </c>
      <c r="H15" s="23">
        <v>38.556489020000001</v>
      </c>
      <c r="I15" s="23">
        <v>40.713716499999997</v>
      </c>
      <c r="J15" s="23">
        <v>36.672041610000001</v>
      </c>
      <c r="K15" s="23">
        <v>38.686345580000001</v>
      </c>
      <c r="L15" s="23">
        <v>39.186159600000003</v>
      </c>
      <c r="M15" s="23">
        <v>41.936069629999999</v>
      </c>
      <c r="N15" s="23">
        <v>40.419888409999999</v>
      </c>
      <c r="O15" s="23">
        <v>40.870339270000002</v>
      </c>
      <c r="P15" s="23">
        <v>42.895986600000001</v>
      </c>
      <c r="Q15" s="23">
        <v>40.636268530000002</v>
      </c>
      <c r="R15" s="23">
        <v>39.902451319999997</v>
      </c>
      <c r="S15" s="23">
        <v>39.999102860000001</v>
      </c>
      <c r="T15" s="23">
        <v>42.531286870000002</v>
      </c>
      <c r="U15" s="23">
        <v>33.730286560000003</v>
      </c>
      <c r="V15" s="23">
        <v>36.189311420000003</v>
      </c>
      <c r="W15" s="23">
        <v>37.44404943</v>
      </c>
      <c r="X15" s="23">
        <v>35.972678070000001</v>
      </c>
      <c r="Y15" s="23">
        <v>29.47319208</v>
      </c>
      <c r="Z15" s="23">
        <v>27.922691950000001</v>
      </c>
      <c r="AA15" s="23">
        <v>31.041341840000001</v>
      </c>
      <c r="AB15" s="23">
        <v>29.143126500000001</v>
      </c>
      <c r="AC15" s="23">
        <v>32.183326260000001</v>
      </c>
      <c r="AD15" s="23">
        <v>32.67853933</v>
      </c>
      <c r="AE15" s="23">
        <v>30.584198189999999</v>
      </c>
      <c r="AF15" s="24">
        <v>31.554651069999998</v>
      </c>
      <c r="AG15">
        <v>31.554651069999998</v>
      </c>
    </row>
    <row r="16" spans="1:35">
      <c r="A16" s="26" t="s">
        <v>9</v>
      </c>
      <c r="B16" s="23">
        <v>5.6313399869999996</v>
      </c>
      <c r="C16" s="23">
        <v>5.6746382249999998</v>
      </c>
      <c r="D16" s="23">
        <v>6.275603212</v>
      </c>
      <c r="E16" s="23">
        <v>6.5156849599999997</v>
      </c>
      <c r="F16" s="23">
        <v>6.5432882660000002</v>
      </c>
      <c r="G16" s="23">
        <v>6.678399712</v>
      </c>
      <c r="H16" s="23">
        <v>6.9609691979999999</v>
      </c>
      <c r="I16" s="23">
        <v>6.8136005309999996</v>
      </c>
      <c r="J16" s="23">
        <v>6.8410958229999999</v>
      </c>
      <c r="K16" s="23">
        <v>6.720232996</v>
      </c>
      <c r="L16" s="23">
        <v>6.604129962</v>
      </c>
      <c r="M16" s="23">
        <v>7.019312577</v>
      </c>
      <c r="N16" s="23">
        <v>7.4452421180000004</v>
      </c>
      <c r="O16" s="23">
        <v>7.2434715680000004</v>
      </c>
      <c r="P16" s="23">
        <v>7.089997479</v>
      </c>
      <c r="Q16" s="23">
        <v>6.6615386640000001</v>
      </c>
      <c r="R16" s="23">
        <v>6.8417246699999996</v>
      </c>
      <c r="S16" s="23">
        <v>6.7344997380000002</v>
      </c>
      <c r="T16" s="23">
        <v>6.4993663880000003</v>
      </c>
      <c r="U16" s="23">
        <v>6.3829275369999996</v>
      </c>
      <c r="V16" s="23">
        <v>6.2864671980000004</v>
      </c>
      <c r="W16" s="23">
        <v>6.1995049580000003</v>
      </c>
      <c r="X16" s="23">
        <v>5.8557458179999999</v>
      </c>
      <c r="Y16" s="23">
        <v>5.54176191</v>
      </c>
      <c r="Z16" s="23">
        <v>5.7593128870000001</v>
      </c>
      <c r="AA16" s="23">
        <v>4.9679120120000002</v>
      </c>
      <c r="AB16" s="23">
        <v>5.1853963439999999</v>
      </c>
      <c r="AC16" s="23">
        <v>5.1864345260000002</v>
      </c>
      <c r="AD16" s="23">
        <v>5.3609204110000004</v>
      </c>
      <c r="AE16" s="23">
        <v>5.4950696069999996</v>
      </c>
      <c r="AF16" s="24">
        <v>5.7410882470000004</v>
      </c>
      <c r="AG16">
        <v>5.8828043179999998</v>
      </c>
    </row>
    <row r="17" spans="1:33">
      <c r="A17" s="26" t="s">
        <v>70</v>
      </c>
      <c r="B17" s="23">
        <v>135.7726432</v>
      </c>
      <c r="C17" s="23">
        <v>125.3411645</v>
      </c>
      <c r="D17" s="23">
        <v>111.86879399999999</v>
      </c>
      <c r="E17" s="23">
        <v>99.954497309999994</v>
      </c>
      <c r="F17" s="23">
        <v>91.37666514</v>
      </c>
      <c r="G17" s="23">
        <v>87.381209639999994</v>
      </c>
      <c r="H17" s="23">
        <v>89.026222700000005</v>
      </c>
      <c r="I17" s="23">
        <v>87.438331529999999</v>
      </c>
      <c r="J17" s="23">
        <v>84.117366039999993</v>
      </c>
      <c r="K17" s="23">
        <v>82.889785410000002</v>
      </c>
      <c r="L17" s="23">
        <v>80.431380390000001</v>
      </c>
      <c r="M17" s="23">
        <v>80.137653700000001</v>
      </c>
      <c r="N17" s="23">
        <v>80.008220840000007</v>
      </c>
      <c r="O17" s="23">
        <v>77.790133929999996</v>
      </c>
      <c r="P17" s="23">
        <v>74.423571769999995</v>
      </c>
      <c r="Q17" s="23">
        <v>74.437707169999996</v>
      </c>
      <c r="R17" s="23">
        <v>73.229410509999994</v>
      </c>
      <c r="S17" s="23">
        <v>73.499090910000007</v>
      </c>
      <c r="T17" s="23">
        <v>72.042868799999994</v>
      </c>
      <c r="U17" s="23">
        <v>67.582818360000005</v>
      </c>
      <c r="V17" s="23">
        <v>65.947283679999998</v>
      </c>
      <c r="W17" s="23">
        <v>66.274950259999997</v>
      </c>
      <c r="X17" s="23">
        <v>66.766818580000006</v>
      </c>
      <c r="Y17" s="23">
        <v>69.607333310000001</v>
      </c>
      <c r="Z17" s="23">
        <v>71.614106680000006</v>
      </c>
      <c r="AA17" s="23">
        <v>78.528607719999997</v>
      </c>
      <c r="AB17" s="23">
        <v>79.228945229999994</v>
      </c>
      <c r="AC17" s="23">
        <v>77.405531409999995</v>
      </c>
      <c r="AD17" s="23">
        <v>74.012696989999995</v>
      </c>
      <c r="AE17" s="23">
        <v>69.900113349999998</v>
      </c>
      <c r="AF17" s="24">
        <v>67.12867842</v>
      </c>
      <c r="AG17">
        <v>66.770878670000002</v>
      </c>
    </row>
    <row r="18" spans="1:33">
      <c r="A18" s="28" t="s">
        <v>10</v>
      </c>
      <c r="B18" s="23">
        <v>141.26540940000001</v>
      </c>
      <c r="C18" s="23">
        <v>136.07039760000001</v>
      </c>
      <c r="D18" s="23">
        <v>132.4190614</v>
      </c>
      <c r="E18" s="23">
        <v>129.1891062</v>
      </c>
      <c r="F18" s="23">
        <v>124.6402166</v>
      </c>
      <c r="G18" s="23">
        <v>117.3579312</v>
      </c>
      <c r="H18" s="23">
        <v>112.698672</v>
      </c>
      <c r="I18" s="23">
        <v>111.7554624</v>
      </c>
      <c r="J18" s="23">
        <v>111.8784948</v>
      </c>
      <c r="K18" s="23">
        <v>106.42390779999999</v>
      </c>
      <c r="L18" s="23">
        <v>103.9527622</v>
      </c>
      <c r="M18" s="23">
        <v>100.8920902</v>
      </c>
      <c r="N18" s="23">
        <v>98.402146860000002</v>
      </c>
      <c r="O18" s="23">
        <v>96.986247140000003</v>
      </c>
      <c r="P18" s="23">
        <v>96.385990370000002</v>
      </c>
      <c r="Q18" s="23">
        <v>93.093880130000002</v>
      </c>
      <c r="R18" s="23">
        <v>89.87608822</v>
      </c>
      <c r="S18" s="23">
        <v>88.874849139999995</v>
      </c>
      <c r="T18" s="23">
        <v>88.170771579999993</v>
      </c>
      <c r="U18" s="23">
        <v>84.057125220000003</v>
      </c>
      <c r="V18" s="23">
        <v>85.071697920000005</v>
      </c>
      <c r="W18" s="23">
        <v>81.586862089999997</v>
      </c>
      <c r="X18" s="23">
        <v>80.031455730000005</v>
      </c>
      <c r="Y18" s="23">
        <v>77.665719940000002</v>
      </c>
      <c r="Z18" s="23">
        <v>77.824689140000004</v>
      </c>
      <c r="AA18" s="23">
        <v>79.387874980000007</v>
      </c>
      <c r="AB18" s="23">
        <v>79.529151780000007</v>
      </c>
      <c r="AC18" s="23">
        <v>81.446311620000003</v>
      </c>
      <c r="AD18" s="23">
        <v>80.485634079999997</v>
      </c>
      <c r="AE18" s="23">
        <v>76.020437150000006</v>
      </c>
      <c r="AF18" s="24">
        <v>78.906630390000004</v>
      </c>
      <c r="AG18">
        <v>70.801282029999996</v>
      </c>
    </row>
    <row r="19" spans="1:33">
      <c r="A19" s="25" t="s">
        <v>11</v>
      </c>
      <c r="B19" s="23">
        <v>20.724170000000001</v>
      </c>
      <c r="C19" s="23">
        <v>18.795217000000001</v>
      </c>
      <c r="D19" s="23">
        <v>16.308699000000001</v>
      </c>
      <c r="E19" s="23">
        <v>11.875753</v>
      </c>
      <c r="F19" s="23">
        <v>11.242687999999999</v>
      </c>
      <c r="G19" s="23">
        <v>9.7208919999999992</v>
      </c>
      <c r="H19" s="23">
        <v>8.3932800000000007</v>
      </c>
      <c r="I19" s="23">
        <v>8.6353489999999997</v>
      </c>
      <c r="J19" s="23">
        <v>8.7053411369999996</v>
      </c>
      <c r="K19" s="23">
        <v>7.737171</v>
      </c>
      <c r="L19" s="23">
        <v>8.1700689999999998</v>
      </c>
      <c r="M19" s="23">
        <v>8.5684339999999999</v>
      </c>
      <c r="N19" s="23">
        <v>8.1829269999999994</v>
      </c>
      <c r="O19" s="23">
        <v>8.8721700000000006</v>
      </c>
      <c r="P19" s="23">
        <v>9.2345699999999997</v>
      </c>
      <c r="Q19" s="23">
        <v>9.8844130000000003</v>
      </c>
      <c r="R19" s="23">
        <v>10.530605</v>
      </c>
      <c r="S19" s="23">
        <v>10.133319999999999</v>
      </c>
      <c r="T19" s="23">
        <v>10.5622551</v>
      </c>
      <c r="U19" s="23">
        <v>9.9519812999999999</v>
      </c>
      <c r="V19" s="23">
        <v>10.618067999999999</v>
      </c>
      <c r="W19" s="23">
        <v>10.6172056</v>
      </c>
      <c r="X19" s="23">
        <v>10.7558995</v>
      </c>
      <c r="Y19" s="23">
        <v>10.888470999999999</v>
      </c>
      <c r="Z19" s="23">
        <v>10.9578126</v>
      </c>
      <c r="AA19" s="23">
        <v>10.939976</v>
      </c>
      <c r="AB19" s="23">
        <v>10.422606999999999</v>
      </c>
      <c r="AC19" s="23">
        <v>10.337588</v>
      </c>
      <c r="AD19" s="23">
        <v>10.062911</v>
      </c>
      <c r="AE19" s="23">
        <v>9.8937804600000003</v>
      </c>
      <c r="AF19" s="24">
        <v>9.6489799999999999</v>
      </c>
      <c r="AG19">
        <v>9.7076063700000006</v>
      </c>
    </row>
    <row r="20" spans="1:33">
      <c r="A20" s="28" t="s">
        <v>12</v>
      </c>
      <c r="B20" s="23">
        <v>35.872492970000003</v>
      </c>
      <c r="C20" s="23">
        <v>34.349141000000003</v>
      </c>
      <c r="D20" s="23">
        <v>33.082008569999999</v>
      </c>
      <c r="E20" s="23">
        <v>33.642018649999997</v>
      </c>
      <c r="F20" s="23">
        <v>34.788184039999997</v>
      </c>
      <c r="G20" s="23">
        <v>34.674748489999999</v>
      </c>
      <c r="H20" s="23">
        <v>35.940023779999997</v>
      </c>
      <c r="I20" s="23">
        <v>37.32929601</v>
      </c>
      <c r="J20" s="23">
        <v>37.133686959999999</v>
      </c>
      <c r="K20" s="23">
        <v>38.96871359</v>
      </c>
      <c r="L20" s="23">
        <v>36.302069930000002</v>
      </c>
      <c r="M20" s="23">
        <v>36.636157259999997</v>
      </c>
      <c r="N20" s="23">
        <v>37.77642273</v>
      </c>
      <c r="O20" s="23">
        <v>38.98013547</v>
      </c>
      <c r="P20" s="23">
        <v>39.298157340000003</v>
      </c>
      <c r="Q20" s="23">
        <v>39.575958450000002</v>
      </c>
      <c r="R20" s="23">
        <v>39.190173649999998</v>
      </c>
      <c r="S20" s="23">
        <v>38.692023689999999</v>
      </c>
      <c r="T20" s="23">
        <v>38.139796969999999</v>
      </c>
      <c r="U20" s="23">
        <v>37.476482449999999</v>
      </c>
      <c r="V20" s="23">
        <v>38.08543581</v>
      </c>
      <c r="W20" s="23">
        <v>37.34656159</v>
      </c>
      <c r="X20" s="23">
        <v>37.205862570000001</v>
      </c>
      <c r="Y20" s="23">
        <v>36.949798979999997</v>
      </c>
      <c r="Z20" s="23">
        <v>37.586758320000001</v>
      </c>
      <c r="AA20" s="23">
        <v>36.197152099999997</v>
      </c>
      <c r="AB20" s="23">
        <v>34.759497799999998</v>
      </c>
      <c r="AC20" s="23">
        <v>34.242414889999999</v>
      </c>
      <c r="AD20" s="23">
        <v>33.874539040000002</v>
      </c>
      <c r="AE20" s="23">
        <v>33.1757335</v>
      </c>
      <c r="AF20" s="24">
        <v>31.529425710000002</v>
      </c>
      <c r="AG20">
        <v>31.042426450000001</v>
      </c>
    </row>
    <row r="21" spans="1:33">
      <c r="A21" s="27" t="s">
        <v>13</v>
      </c>
      <c r="B21" s="23">
        <v>675.46039810000002</v>
      </c>
      <c r="C21" s="23">
        <v>672.32369329999995</v>
      </c>
      <c r="D21" s="23">
        <v>665.903188</v>
      </c>
      <c r="E21" s="23">
        <v>658.38339129999997</v>
      </c>
      <c r="F21" s="23">
        <v>650.04675810000003</v>
      </c>
      <c r="G21" s="23">
        <v>655.67661940000005</v>
      </c>
      <c r="H21" s="23">
        <v>660.84489450000001</v>
      </c>
      <c r="I21" s="23">
        <v>657.10435930000006</v>
      </c>
      <c r="J21" s="23">
        <v>655.92446740000003</v>
      </c>
      <c r="K21" s="23">
        <v>654.83120099999996</v>
      </c>
      <c r="L21" s="23">
        <v>668.8765535</v>
      </c>
      <c r="M21" s="23">
        <v>663.49601580000001</v>
      </c>
      <c r="N21" s="23">
        <v>649.25418490000004</v>
      </c>
      <c r="O21" s="23">
        <v>632.87046150000003</v>
      </c>
      <c r="P21" s="23">
        <v>627.11776239999995</v>
      </c>
      <c r="Q21" s="23">
        <v>626.55905419999999</v>
      </c>
      <c r="R21" s="23">
        <v>613.62000399999999</v>
      </c>
      <c r="S21" s="23">
        <v>612.53967880000005</v>
      </c>
      <c r="T21" s="23">
        <v>626.25638389999995</v>
      </c>
      <c r="U21" s="23">
        <v>617.46246819999999</v>
      </c>
      <c r="V21" s="23">
        <v>605.62478139999996</v>
      </c>
      <c r="W21" s="23">
        <v>609.89741130000004</v>
      </c>
      <c r="X21" s="23">
        <v>604.63888599999996</v>
      </c>
      <c r="Y21" s="23">
        <v>593.35694030000002</v>
      </c>
      <c r="Z21" s="23">
        <v>600.23586760000001</v>
      </c>
      <c r="AA21" s="23">
        <v>602.86292849999995</v>
      </c>
      <c r="AB21" s="23">
        <v>603.10726</v>
      </c>
      <c r="AC21" s="23">
        <v>601.74306660000002</v>
      </c>
      <c r="AD21" s="23">
        <v>599.18372790000001</v>
      </c>
      <c r="AE21" s="23">
        <v>579.97219600000005</v>
      </c>
      <c r="AF21" s="24">
        <v>559.82996290000006</v>
      </c>
      <c r="AG21">
        <v>546.90592500000002</v>
      </c>
    </row>
    <row r="22" spans="1:33">
      <c r="A22" s="26" t="s">
        <v>14</v>
      </c>
      <c r="B22" s="23">
        <v>53.475600149999998</v>
      </c>
      <c r="C22" s="23">
        <v>50.107785649999997</v>
      </c>
      <c r="D22" s="23">
        <v>43.774667430000001</v>
      </c>
      <c r="E22" s="23">
        <v>39.277443830000003</v>
      </c>
      <c r="F22" s="23">
        <v>37.050041380000003</v>
      </c>
      <c r="G22" s="23">
        <v>39.740848890000002</v>
      </c>
      <c r="H22" s="23">
        <v>43.948241529999997</v>
      </c>
      <c r="I22" s="23">
        <v>44.360278350000002</v>
      </c>
      <c r="J22" s="23">
        <v>41.238348860000002</v>
      </c>
      <c r="K22" s="23">
        <v>44.79741903</v>
      </c>
      <c r="L22" s="23">
        <v>44.127093520000003</v>
      </c>
      <c r="M22" s="23">
        <v>45.701091380000001</v>
      </c>
      <c r="N22" s="23">
        <v>47.680501</v>
      </c>
      <c r="O22" s="23">
        <v>49.093086499999998</v>
      </c>
      <c r="P22" s="23">
        <v>46.918288539999999</v>
      </c>
      <c r="Q22" s="23">
        <v>46.66920314</v>
      </c>
      <c r="R22" s="23">
        <v>40.735881030000002</v>
      </c>
      <c r="S22" s="23">
        <v>36.540164339999997</v>
      </c>
      <c r="T22" s="23">
        <v>36.987169440000002</v>
      </c>
      <c r="U22" s="23">
        <v>36.683063060000002</v>
      </c>
      <c r="V22" s="23">
        <v>36.923176830000003</v>
      </c>
      <c r="W22" s="23">
        <v>37.440513600000003</v>
      </c>
      <c r="X22" s="23">
        <v>39.557345580000003</v>
      </c>
      <c r="Y22" s="23">
        <v>43.130097880000001</v>
      </c>
      <c r="Z22" s="23">
        <v>37.29759275</v>
      </c>
      <c r="AA22" s="23">
        <v>37.446675259999999</v>
      </c>
      <c r="AB22" s="23">
        <v>36.24411345</v>
      </c>
      <c r="AC22" s="23">
        <v>34.198692700000002</v>
      </c>
      <c r="AD22" s="23">
        <v>33.037321689999999</v>
      </c>
      <c r="AE22" s="23">
        <v>32.52175467</v>
      </c>
      <c r="AF22" s="24">
        <v>34.138394159999997</v>
      </c>
      <c r="AG22">
        <v>33.824425490000003</v>
      </c>
    </row>
    <row r="23" spans="1:33">
      <c r="A23" s="28" t="s">
        <v>15</v>
      </c>
      <c r="B23" s="23">
        <v>725.51915329999997</v>
      </c>
      <c r="C23" s="23">
        <v>649.18168109999999</v>
      </c>
      <c r="D23" s="23">
        <v>647.54418099999998</v>
      </c>
      <c r="E23" s="23">
        <v>640.97271220000005</v>
      </c>
      <c r="F23" s="23">
        <v>619.71799329999999</v>
      </c>
      <c r="G23" s="23">
        <v>620.15347710000003</v>
      </c>
      <c r="H23" s="23">
        <v>629.54191509999998</v>
      </c>
      <c r="I23" s="23">
        <v>622.1207369</v>
      </c>
      <c r="J23" s="23">
        <v>630.55625710000004</v>
      </c>
      <c r="K23" s="23">
        <v>628.82266240000001</v>
      </c>
      <c r="L23" s="23">
        <v>632.98998059999997</v>
      </c>
      <c r="M23" s="23">
        <v>637.27890119999995</v>
      </c>
      <c r="N23" s="23">
        <v>625.08033220000004</v>
      </c>
      <c r="O23" s="23">
        <v>621.87808640000003</v>
      </c>
      <c r="P23" s="23">
        <v>605.12507310000001</v>
      </c>
      <c r="Q23" s="23">
        <v>611.94414459999996</v>
      </c>
      <c r="R23" s="23">
        <v>606.72284790000003</v>
      </c>
      <c r="S23" s="23">
        <v>615.08630570000003</v>
      </c>
      <c r="T23" s="23">
        <v>618.00379740000005</v>
      </c>
      <c r="U23" s="23">
        <v>621.68442259999995</v>
      </c>
      <c r="V23" s="23">
        <v>625.43636219999996</v>
      </c>
      <c r="W23" s="23">
        <v>628.15238050000005</v>
      </c>
      <c r="X23" s="23">
        <v>633.46322980000002</v>
      </c>
      <c r="Y23" s="23">
        <v>639.52219860000002</v>
      </c>
      <c r="Z23" s="23">
        <v>646.9316063</v>
      </c>
      <c r="AA23" s="23">
        <v>643.72216690000005</v>
      </c>
      <c r="AB23" s="23">
        <v>637.18396800000005</v>
      </c>
      <c r="AC23" s="23">
        <v>619.45981810000001</v>
      </c>
      <c r="AD23" s="23">
        <v>591.41752799999995</v>
      </c>
      <c r="AE23" s="23">
        <v>570.44850740000004</v>
      </c>
      <c r="AF23" s="24">
        <v>529.77758919999997</v>
      </c>
      <c r="AG23">
        <v>515.76950899999997</v>
      </c>
    </row>
    <row r="24" spans="1:33">
      <c r="A24" s="26" t="s">
        <v>16</v>
      </c>
      <c r="B24" s="23">
        <v>90.889855580000003</v>
      </c>
      <c r="C24" s="23">
        <v>88.323187390000001</v>
      </c>
      <c r="D24" s="23">
        <v>85.921589330000003</v>
      </c>
      <c r="E24" s="23">
        <v>80.216718990000004</v>
      </c>
      <c r="F24" s="23">
        <v>76.068659330000003</v>
      </c>
      <c r="G24" s="23">
        <v>79.864114630000003</v>
      </c>
      <c r="H24" s="23">
        <v>80.783173829999996</v>
      </c>
      <c r="I24" s="23">
        <v>79.971254430000002</v>
      </c>
      <c r="J24" s="23">
        <v>79.817227810000006</v>
      </c>
      <c r="K24" s="23">
        <v>79.360117680000002</v>
      </c>
      <c r="L24" s="23">
        <v>76.545203490000006</v>
      </c>
      <c r="M24" s="23">
        <v>75.595768280000001</v>
      </c>
      <c r="N24" s="23">
        <v>75.057359599999998</v>
      </c>
      <c r="O24" s="23">
        <v>74.714503070000006</v>
      </c>
      <c r="P24" s="23">
        <v>77.338228150000006</v>
      </c>
      <c r="Q24" s="23">
        <v>75.151329329999996</v>
      </c>
      <c r="R24" s="23">
        <v>72.945833579999999</v>
      </c>
      <c r="S24" s="23">
        <v>73.904361170000001</v>
      </c>
      <c r="T24" s="23">
        <v>70.312478200000001</v>
      </c>
      <c r="U24" s="23">
        <v>66.034087260000007</v>
      </c>
      <c r="V24" s="23">
        <v>71.474277529999995</v>
      </c>
      <c r="W24" s="23">
        <v>70.250293549999995</v>
      </c>
      <c r="X24" s="23">
        <v>68.182087960000004</v>
      </c>
      <c r="Y24" s="23">
        <v>68.032738409999993</v>
      </c>
      <c r="Z24" s="23">
        <v>65.311449210000006</v>
      </c>
      <c r="AA24" s="23">
        <v>64.074036219999996</v>
      </c>
      <c r="AB24" s="23">
        <v>64.001016989999997</v>
      </c>
      <c r="AC24" s="23">
        <v>63.569370300000003</v>
      </c>
      <c r="AD24" s="23">
        <v>63.220795170000002</v>
      </c>
      <c r="AE24" s="23">
        <v>63.135653069999996</v>
      </c>
      <c r="AF24" s="24">
        <v>63.721493930000001</v>
      </c>
      <c r="AG24">
        <v>62.837698869999997</v>
      </c>
    </row>
    <row r="25" spans="1:33">
      <c r="A25" s="26" t="s">
        <v>17</v>
      </c>
      <c r="B25" s="23">
        <v>137.7669856</v>
      </c>
      <c r="C25" s="23">
        <v>112.21932339999999</v>
      </c>
      <c r="D25" s="23">
        <v>95.108561539999997</v>
      </c>
      <c r="E25" s="23">
        <v>84.706261229999996</v>
      </c>
      <c r="F25" s="23">
        <v>80.753662169999998</v>
      </c>
      <c r="G25" s="23">
        <v>80.66786347</v>
      </c>
      <c r="H25" s="23">
        <v>80.403035610000003</v>
      </c>
      <c r="I25" s="23">
        <v>78.859700840000002</v>
      </c>
      <c r="J25" s="23">
        <v>82.312673750000002</v>
      </c>
      <c r="K25" s="23">
        <v>82.912255419999994</v>
      </c>
      <c r="L25" s="23">
        <v>86.816004149999998</v>
      </c>
      <c r="M25" s="23">
        <v>85.899635309999994</v>
      </c>
      <c r="N25" s="23">
        <v>86.167043019999994</v>
      </c>
      <c r="O25" s="23">
        <v>87.223229070000002</v>
      </c>
      <c r="P25" s="23">
        <v>84.742379889999995</v>
      </c>
      <c r="Q25" s="23">
        <v>80.016099969999999</v>
      </c>
      <c r="R25" s="23">
        <v>79.573931259999995</v>
      </c>
      <c r="S25" s="23">
        <v>79.858511849999999</v>
      </c>
      <c r="T25" s="23">
        <v>72.858725480000004</v>
      </c>
      <c r="U25" s="23">
        <v>69.823707949999999</v>
      </c>
      <c r="V25" s="23">
        <v>70.407622270000005</v>
      </c>
      <c r="W25" s="23">
        <v>71.112479359999995</v>
      </c>
      <c r="X25" s="23">
        <v>70.21970743</v>
      </c>
      <c r="Y25" s="23">
        <v>72.181792990000005</v>
      </c>
      <c r="Z25" s="23">
        <v>72.571416200000002</v>
      </c>
      <c r="AA25" s="23">
        <v>76.275248809999994</v>
      </c>
      <c r="AB25" s="23">
        <v>77.117946140000001</v>
      </c>
      <c r="AC25" s="23">
        <v>77.950805540000005</v>
      </c>
      <c r="AD25" s="23">
        <v>76.646411319999999</v>
      </c>
      <c r="AE25" s="23">
        <v>76.326962859999995</v>
      </c>
      <c r="AF25" s="24">
        <v>76.832126459999998</v>
      </c>
      <c r="AG25">
        <v>76.794770200000002</v>
      </c>
    </row>
    <row r="26" spans="1:33">
      <c r="A26" s="27" t="s">
        <v>18</v>
      </c>
      <c r="B26" s="23">
        <v>4.8451474689999996</v>
      </c>
      <c r="C26" s="23">
        <v>4.6928571540000004</v>
      </c>
      <c r="D26" s="23">
        <v>4.5402953070000001</v>
      </c>
      <c r="E26" s="23">
        <v>4.5635133090000002</v>
      </c>
      <c r="F26" s="23">
        <v>4.5725110090000003</v>
      </c>
      <c r="G26" s="23">
        <v>4.4394723699999998</v>
      </c>
      <c r="H26" s="23">
        <v>4.5490010490000001</v>
      </c>
      <c r="I26" s="23">
        <v>4.4814784430000003</v>
      </c>
      <c r="J26" s="23">
        <v>4.5846559950000003</v>
      </c>
      <c r="K26" s="23">
        <v>4.5753366230000001</v>
      </c>
      <c r="L26" s="23">
        <v>4.5632484910000004</v>
      </c>
      <c r="M26" s="23">
        <v>4.5644861209999998</v>
      </c>
      <c r="N26" s="23">
        <v>4.4769962120000004</v>
      </c>
      <c r="O26" s="23">
        <v>4.4345102870000002</v>
      </c>
      <c r="P26" s="23">
        <v>4.4409832839999996</v>
      </c>
      <c r="Q26" s="23">
        <v>4.3656958880000003</v>
      </c>
      <c r="R26" s="23">
        <v>4.5277204549999999</v>
      </c>
      <c r="S26" s="23">
        <v>4.6214499519999999</v>
      </c>
      <c r="T26" s="23">
        <v>4.6328987340000003</v>
      </c>
      <c r="U26" s="23">
        <v>4.611585593</v>
      </c>
      <c r="V26" s="23">
        <v>4.5387164960000002</v>
      </c>
      <c r="W26" s="23">
        <v>4.5718922070000003</v>
      </c>
      <c r="X26" s="23">
        <v>4.4185398219999996</v>
      </c>
      <c r="Y26" s="23">
        <v>4.3146470600000004</v>
      </c>
      <c r="Z26" s="23">
        <v>4.6270041769999999</v>
      </c>
      <c r="AA26" s="23">
        <v>4.6331768420000001</v>
      </c>
      <c r="AB26" s="23">
        <v>4.6705783619999997</v>
      </c>
      <c r="AC26" s="23">
        <v>4.6627966450000002</v>
      </c>
      <c r="AD26" s="23">
        <v>4.5493589459999999</v>
      </c>
      <c r="AE26" s="23">
        <v>4.460345588</v>
      </c>
      <c r="AF26" s="24">
        <v>4.3869330130000002</v>
      </c>
      <c r="AG26">
        <v>4.3681899419999999</v>
      </c>
    </row>
    <row r="27" spans="1:33">
      <c r="A27" s="27" t="s">
        <v>19</v>
      </c>
      <c r="B27" s="23">
        <v>110.6985866</v>
      </c>
      <c r="C27" s="23">
        <v>112.7268292</v>
      </c>
      <c r="D27" s="23">
        <v>115.5308495</v>
      </c>
      <c r="E27" s="23">
        <v>114.9640436</v>
      </c>
      <c r="F27" s="23">
        <v>115.973617</v>
      </c>
      <c r="G27" s="23">
        <v>116.70737219999999</v>
      </c>
      <c r="H27" s="23">
        <v>120.98970850000001</v>
      </c>
      <c r="I27" s="23">
        <v>124.1096113</v>
      </c>
      <c r="J27" s="23">
        <v>128.4272005</v>
      </c>
      <c r="K27" s="23">
        <v>126.22959520000001</v>
      </c>
      <c r="L27" s="23">
        <v>120.73471480000001</v>
      </c>
      <c r="M27" s="23">
        <v>120.8357439</v>
      </c>
      <c r="N27" s="23">
        <v>121.2374633</v>
      </c>
      <c r="O27" s="23">
        <v>121.2579666</v>
      </c>
      <c r="P27" s="23">
        <v>118.6967898</v>
      </c>
      <c r="Q27" s="23">
        <v>120.2922933</v>
      </c>
      <c r="R27" s="23">
        <v>121.9090058</v>
      </c>
      <c r="S27" s="23">
        <v>115.117482</v>
      </c>
      <c r="T27" s="23">
        <v>117.0843213</v>
      </c>
      <c r="U27" s="23">
        <v>117.20530909999999</v>
      </c>
      <c r="V27" s="23">
        <v>115.2155822</v>
      </c>
      <c r="W27" s="23">
        <v>111.23641979999999</v>
      </c>
      <c r="X27" s="23">
        <v>117.49669470000001</v>
      </c>
      <c r="Y27" s="23">
        <v>118.3674005</v>
      </c>
      <c r="Z27" s="23">
        <v>114.7142345</v>
      </c>
      <c r="AA27" s="23">
        <v>120.00021479999999</v>
      </c>
      <c r="AB27" s="23">
        <v>125.2939971</v>
      </c>
      <c r="AC27" s="23">
        <v>129.6349337</v>
      </c>
      <c r="AD27" s="23">
        <v>136.37003279999999</v>
      </c>
      <c r="AE27" s="23">
        <v>126.1118433</v>
      </c>
      <c r="AF27" s="24">
        <v>123.7491498</v>
      </c>
      <c r="AG27">
        <v>124.66862089999999</v>
      </c>
    </row>
    <row r="28" spans="1:33">
      <c r="A28" s="26" t="s">
        <v>20</v>
      </c>
      <c r="B28" s="23">
        <v>468.95878260000001</v>
      </c>
      <c r="C28" s="23">
        <v>474.89646640000001</v>
      </c>
      <c r="D28" s="23">
        <v>463.03879799999999</v>
      </c>
      <c r="E28" s="23">
        <v>468.1052512</v>
      </c>
      <c r="F28" s="23">
        <v>458.47141749999997</v>
      </c>
      <c r="G28" s="23">
        <v>454.31879650000002</v>
      </c>
      <c r="H28" s="23">
        <v>448.38434360000002</v>
      </c>
      <c r="I28" s="23">
        <v>458.58807189999999</v>
      </c>
      <c r="J28" s="23">
        <v>459.03203569999999</v>
      </c>
      <c r="K28" s="23">
        <v>464.72616499999998</v>
      </c>
      <c r="L28" s="23">
        <v>456.98135730000001</v>
      </c>
      <c r="M28" s="23">
        <v>456.2905647</v>
      </c>
      <c r="N28" s="23">
        <v>444.76022690000002</v>
      </c>
      <c r="O28" s="23">
        <v>444.17604410000001</v>
      </c>
      <c r="P28" s="23">
        <v>439.2015313</v>
      </c>
      <c r="Q28" s="23">
        <v>421.1765517</v>
      </c>
      <c r="R28" s="23">
        <v>416.7074356</v>
      </c>
      <c r="S28" s="23">
        <v>417.9278296</v>
      </c>
      <c r="T28" s="23">
        <v>407.54851170000001</v>
      </c>
      <c r="U28" s="23">
        <v>392.08864269999998</v>
      </c>
      <c r="V28" s="23">
        <v>379.24114739999999</v>
      </c>
      <c r="W28" s="23">
        <v>376.8069807</v>
      </c>
      <c r="X28" s="23">
        <v>387.4843386</v>
      </c>
      <c r="Y28" s="23">
        <v>369.76751410000003</v>
      </c>
      <c r="Z28" s="23">
        <v>357.02686619999997</v>
      </c>
      <c r="AA28" s="23">
        <v>357.3997991</v>
      </c>
      <c r="AB28" s="23">
        <v>369.56103469999999</v>
      </c>
      <c r="AC28" s="23">
        <v>363.4385623</v>
      </c>
      <c r="AD28" s="23">
        <v>350.87380289999999</v>
      </c>
      <c r="AE28" s="23">
        <v>348.87614259999998</v>
      </c>
      <c r="AF28" s="24">
        <v>361.66514819999998</v>
      </c>
      <c r="AG28">
        <v>351.478298</v>
      </c>
    </row>
    <row r="29" spans="1:33">
      <c r="A29" s="26" t="s">
        <v>21</v>
      </c>
      <c r="B29" s="23">
        <v>150.84634</v>
      </c>
      <c r="C29" s="23">
        <v>149.057796</v>
      </c>
      <c r="D29" s="23">
        <v>147.26925199999999</v>
      </c>
      <c r="E29" s="23">
        <v>145.48070799999999</v>
      </c>
      <c r="F29" s="23">
        <v>143.69216399999999</v>
      </c>
      <c r="G29" s="23">
        <v>141.90361999999999</v>
      </c>
      <c r="H29" s="23">
        <v>128.808908</v>
      </c>
      <c r="I29" s="23">
        <v>115.714196</v>
      </c>
      <c r="J29" s="23">
        <v>102.619484</v>
      </c>
      <c r="K29" s="23">
        <v>89.524771999999999</v>
      </c>
      <c r="L29" s="23">
        <v>76.430059999999997</v>
      </c>
      <c r="M29" s="23">
        <v>80.407306000000005</v>
      </c>
      <c r="N29" s="23">
        <v>84.384551999999999</v>
      </c>
      <c r="O29" s="23">
        <v>88.361797999999993</v>
      </c>
      <c r="P29" s="23">
        <v>92.339044000000001</v>
      </c>
      <c r="Q29" s="23">
        <v>96.316289999999995</v>
      </c>
      <c r="R29" s="23">
        <v>97.835145999999995</v>
      </c>
      <c r="S29" s="23">
        <v>99.354001999999994</v>
      </c>
      <c r="T29" s="23">
        <v>100.87285799999999</v>
      </c>
      <c r="U29" s="23">
        <v>102.39171399999999</v>
      </c>
      <c r="V29" s="23">
        <v>103.91057000000001</v>
      </c>
      <c r="W29" s="23">
        <v>104.549976</v>
      </c>
      <c r="X29" s="23">
        <v>105.18938199999999</v>
      </c>
      <c r="Y29" s="23">
        <v>105.828788</v>
      </c>
      <c r="Z29" s="23">
        <v>106.468194</v>
      </c>
      <c r="AA29" s="23">
        <v>107.10760000000001</v>
      </c>
      <c r="AB29" s="23">
        <v>107.58331200000001</v>
      </c>
      <c r="AC29" s="23">
        <v>108.05902399999999</v>
      </c>
      <c r="AD29" s="23">
        <v>108.534736</v>
      </c>
      <c r="AE29" s="23">
        <v>109.010448</v>
      </c>
      <c r="AF29" s="24">
        <v>109.3379312</v>
      </c>
      <c r="AG29">
        <v>109.964044</v>
      </c>
    </row>
    <row r="30" spans="1:33">
      <c r="A30" s="26" t="s">
        <v>22</v>
      </c>
      <c r="B30" s="23">
        <v>31.232980000000001</v>
      </c>
      <c r="C30" s="23">
        <v>29.812177999999999</v>
      </c>
      <c r="D30" s="23">
        <v>28.391376000000001</v>
      </c>
      <c r="E30" s="23">
        <v>26.970573999999999</v>
      </c>
      <c r="F30" s="23">
        <v>25.549772000000001</v>
      </c>
      <c r="G30" s="23">
        <v>24.128969999999999</v>
      </c>
      <c r="H30" s="23">
        <v>24.108250000000002</v>
      </c>
      <c r="I30" s="23">
        <v>24.087530000000001</v>
      </c>
      <c r="J30" s="23">
        <v>24.06681</v>
      </c>
      <c r="K30" s="23">
        <v>24.04609</v>
      </c>
      <c r="L30" s="23">
        <v>24.025369999999999</v>
      </c>
      <c r="M30" s="23">
        <v>24.475724</v>
      </c>
      <c r="N30" s="23">
        <v>24.926078</v>
      </c>
      <c r="O30" s="23">
        <v>25.376432000000001</v>
      </c>
      <c r="P30" s="23">
        <v>25.826785999999998</v>
      </c>
      <c r="Q30" s="23">
        <v>26.277139999999999</v>
      </c>
      <c r="R30" s="23">
        <v>26.960732</v>
      </c>
      <c r="S30" s="23">
        <v>27.644324000000001</v>
      </c>
      <c r="T30" s="23">
        <v>28.327915999999998</v>
      </c>
      <c r="U30" s="23">
        <v>29.011507999999999</v>
      </c>
      <c r="V30" s="23">
        <v>29.6951</v>
      </c>
      <c r="W30" s="23">
        <v>29.97729</v>
      </c>
      <c r="X30" s="23">
        <v>30.25948</v>
      </c>
      <c r="Y30" s="23">
        <v>30.54167</v>
      </c>
      <c r="Z30" s="23">
        <v>30.82386</v>
      </c>
      <c r="AA30" s="23">
        <v>31.10605</v>
      </c>
      <c r="AB30" s="23">
        <v>31.396018000000002</v>
      </c>
      <c r="AC30" s="23">
        <v>31.685986</v>
      </c>
      <c r="AD30" s="23">
        <v>31.975954000000002</v>
      </c>
      <c r="AE30" s="23">
        <v>32.265922000000003</v>
      </c>
      <c r="AF30" s="24">
        <v>32.555264350000002</v>
      </c>
      <c r="AG30">
        <v>32.846097999999998</v>
      </c>
    </row>
    <row r="31" spans="1:33">
      <c r="A31" s="25" t="s">
        <v>23</v>
      </c>
      <c r="B31" s="23">
        <v>33.331397420000002</v>
      </c>
      <c r="C31" s="23">
        <v>31.746179049999999</v>
      </c>
      <c r="D31" s="23">
        <v>24.993012390000001</v>
      </c>
      <c r="E31" s="23">
        <v>17.759749289999998</v>
      </c>
      <c r="F31" s="23">
        <v>16.046798330000001</v>
      </c>
      <c r="G31" s="23">
        <v>15.92912894</v>
      </c>
      <c r="H31" s="23">
        <v>15.655150020000001</v>
      </c>
      <c r="I31" s="23">
        <v>15.3710474</v>
      </c>
      <c r="J31" s="23">
        <v>14.58004311</v>
      </c>
      <c r="K31" s="23">
        <v>13.43263966</v>
      </c>
      <c r="L31" s="23">
        <v>13.57094734</v>
      </c>
      <c r="M31" s="23">
        <v>15.18931869</v>
      </c>
      <c r="N31" s="23">
        <v>15.158099529999999</v>
      </c>
      <c r="O31" s="23">
        <v>15.301905700000001</v>
      </c>
      <c r="P31" s="23">
        <v>14.90984096</v>
      </c>
      <c r="Q31" s="23">
        <v>15.055273509999999</v>
      </c>
      <c r="R31" s="23">
        <v>15.208303709999999</v>
      </c>
      <c r="S31" s="23">
        <v>15.495057539999999</v>
      </c>
      <c r="T31" s="23">
        <v>15.01840159</v>
      </c>
      <c r="U31" s="23">
        <v>15.55455349</v>
      </c>
      <c r="V31" s="23">
        <v>15.204839720000001</v>
      </c>
      <c r="W31" s="23">
        <v>15.187842420000001</v>
      </c>
      <c r="X31" s="23">
        <v>15.94726578</v>
      </c>
      <c r="Y31" s="23">
        <v>16.205036790000001</v>
      </c>
      <c r="Z31" s="23">
        <v>16.460869890000001</v>
      </c>
      <c r="AA31" s="23">
        <v>16.08165468</v>
      </c>
      <c r="AB31" s="23">
        <v>16.10598358</v>
      </c>
      <c r="AC31" s="23">
        <v>16.420735229999998</v>
      </c>
      <c r="AD31" s="23">
        <v>16.11909138</v>
      </c>
      <c r="AE31" s="23">
        <v>16.204352140000001</v>
      </c>
      <c r="AF31" s="24">
        <v>15.95828098</v>
      </c>
      <c r="AG31">
        <v>15.615575120000001</v>
      </c>
    </row>
    <row r="32" spans="1:33">
      <c r="A32" s="26" t="s">
        <v>24</v>
      </c>
      <c r="B32" s="23">
        <v>9.5362840000000004E-2</v>
      </c>
      <c r="C32" s="23">
        <v>9.8616833000000001E-2</v>
      </c>
      <c r="D32" s="23">
        <v>9.6325560000000005E-2</v>
      </c>
      <c r="E32" s="23">
        <v>9.5431598000000006E-2</v>
      </c>
      <c r="F32" s="23">
        <v>9.8260749999999994E-2</v>
      </c>
      <c r="G32" s="23">
        <v>9.6733768999999997E-2</v>
      </c>
      <c r="H32" s="23">
        <v>9.4910932000000003E-2</v>
      </c>
      <c r="I32" s="23">
        <v>9.5555115999999996E-2</v>
      </c>
      <c r="J32" s="23">
        <v>9.2884307999999999E-2</v>
      </c>
      <c r="K32" s="23">
        <v>9.2087000000000002E-2</v>
      </c>
      <c r="L32" s="23">
        <v>9.5701995999999998E-2</v>
      </c>
      <c r="M32" s="23">
        <v>9.4365083000000002E-2</v>
      </c>
      <c r="N32" s="23">
        <v>0.100946351</v>
      </c>
      <c r="O32" s="23">
        <v>0.10137183</v>
      </c>
      <c r="P32" s="23">
        <v>9.8514814000000006E-2</v>
      </c>
      <c r="Q32" s="23">
        <v>0.103042731</v>
      </c>
      <c r="R32" s="23">
        <v>0.105475572</v>
      </c>
      <c r="S32" s="23">
        <v>0.109283282</v>
      </c>
      <c r="T32" s="23">
        <v>0.110961321</v>
      </c>
      <c r="U32" s="23">
        <v>0.110577548</v>
      </c>
      <c r="V32" s="23">
        <v>0.10837696400000001</v>
      </c>
      <c r="W32" s="23">
        <v>0.11136022</v>
      </c>
      <c r="X32" s="23">
        <v>0.111266296</v>
      </c>
      <c r="Y32" s="23">
        <v>0.106803852</v>
      </c>
      <c r="Z32" s="23">
        <v>0.10756737399999999</v>
      </c>
      <c r="AA32" s="23">
        <v>0.107762755</v>
      </c>
      <c r="AB32" s="23">
        <v>0.10528615700000001</v>
      </c>
      <c r="AC32" s="23">
        <v>0.103567359</v>
      </c>
      <c r="AD32" s="23">
        <v>0.105066478</v>
      </c>
      <c r="AE32" s="23">
        <v>0.10798566599999999</v>
      </c>
      <c r="AF32" s="24">
        <v>0.107478621</v>
      </c>
      <c r="AG32">
        <v>0.10724645100000001</v>
      </c>
    </row>
    <row r="33" spans="1:33">
      <c r="A33" s="25" t="s">
        <v>25</v>
      </c>
      <c r="B33" s="23">
        <v>84.940381590000001</v>
      </c>
      <c r="C33" s="23">
        <v>83.375722600000003</v>
      </c>
      <c r="D33" s="23">
        <v>61.817942049999999</v>
      </c>
      <c r="E33" s="23">
        <v>48.400494799999997</v>
      </c>
      <c r="F33" s="23">
        <v>43.221596290000001</v>
      </c>
      <c r="G33" s="23">
        <v>40.725748299999999</v>
      </c>
      <c r="H33" s="23">
        <v>41.280588950000002</v>
      </c>
      <c r="I33" s="23">
        <v>40.945352069999998</v>
      </c>
      <c r="J33" s="23">
        <v>39.449077080000002</v>
      </c>
      <c r="K33" s="23">
        <v>36.603614530000002</v>
      </c>
      <c r="L33" s="23">
        <v>34.484814409999998</v>
      </c>
      <c r="M33" s="23">
        <v>34.002112799999999</v>
      </c>
      <c r="N33" s="23">
        <v>35.998359139999998</v>
      </c>
      <c r="O33" s="23">
        <v>37.187477860000001</v>
      </c>
      <c r="P33" s="23">
        <v>38.06286661</v>
      </c>
      <c r="Q33" s="23">
        <v>38.951608370000002</v>
      </c>
      <c r="R33" s="23">
        <v>38.900702510000002</v>
      </c>
      <c r="S33" s="23">
        <v>39.945646359999998</v>
      </c>
      <c r="T33" s="23">
        <v>37.981064340000003</v>
      </c>
      <c r="U33" s="23">
        <v>39.026105139999999</v>
      </c>
      <c r="V33" s="23">
        <v>37.856456360000003</v>
      </c>
      <c r="W33" s="23">
        <v>37.247077339999997</v>
      </c>
      <c r="X33" s="23">
        <v>36.90557278</v>
      </c>
      <c r="Y33" s="23">
        <v>36.582753320000002</v>
      </c>
      <c r="Z33" s="23">
        <v>39.207061520000003</v>
      </c>
      <c r="AA33" s="23">
        <v>39.749187020000001</v>
      </c>
      <c r="AB33" s="23">
        <v>39.240653020000003</v>
      </c>
      <c r="AC33" s="23">
        <v>39.176536249999998</v>
      </c>
      <c r="AD33" s="23">
        <v>38.415118479999997</v>
      </c>
      <c r="AE33" s="23">
        <v>38.737209249999999</v>
      </c>
      <c r="AF33" s="24">
        <v>39.61078972</v>
      </c>
      <c r="AG33">
        <v>38.093602779999998</v>
      </c>
    </row>
    <row r="34" spans="1:33">
      <c r="A34" s="27" t="s">
        <v>26</v>
      </c>
      <c r="B34" s="23">
        <v>6.0370660860000003</v>
      </c>
      <c r="C34" s="23">
        <v>6.1238407769999998</v>
      </c>
      <c r="D34" s="23">
        <v>6.0261012239999996</v>
      </c>
      <c r="E34" s="23">
        <v>6.1525314</v>
      </c>
      <c r="F34" s="23">
        <v>6.1885460989999999</v>
      </c>
      <c r="G34" s="23">
        <v>6.3919606260000004</v>
      </c>
      <c r="H34" s="23">
        <v>6.5282235990000004</v>
      </c>
      <c r="I34" s="23">
        <v>6.5246300100000001</v>
      </c>
      <c r="J34" s="23">
        <v>6.5578740169999996</v>
      </c>
      <c r="K34" s="23">
        <v>6.6644540010000002</v>
      </c>
      <c r="L34" s="23">
        <v>6.6273407019999997</v>
      </c>
      <c r="M34" s="23">
        <v>6.5302372389999999</v>
      </c>
      <c r="N34" s="23">
        <v>6.306920066</v>
      </c>
      <c r="O34" s="23">
        <v>6.1404363440000003</v>
      </c>
      <c r="P34" s="23">
        <v>6.1939527300000004</v>
      </c>
      <c r="Q34" s="23">
        <v>6.1545455249999996</v>
      </c>
      <c r="R34" s="23">
        <v>6.026275161</v>
      </c>
      <c r="S34" s="23">
        <v>6.1056427009999998</v>
      </c>
      <c r="T34" s="23">
        <v>6.2418243860000002</v>
      </c>
      <c r="U34" s="23">
        <v>6.157474659</v>
      </c>
      <c r="V34" s="23">
        <v>6.2444527809999997</v>
      </c>
      <c r="W34" s="23">
        <v>6.1323970809999997</v>
      </c>
      <c r="X34" s="23">
        <v>5.9319483169999998</v>
      </c>
      <c r="Y34" s="23">
        <v>5.9474092570000003</v>
      </c>
      <c r="Z34" s="23">
        <v>6.1107339270000001</v>
      </c>
      <c r="AA34" s="23">
        <v>6.1142494059999999</v>
      </c>
      <c r="AB34" s="23">
        <v>6.2506769870000003</v>
      </c>
      <c r="AC34" s="23">
        <v>6.4103783520000004</v>
      </c>
      <c r="AD34" s="23">
        <v>6.491540198</v>
      </c>
      <c r="AE34" s="23">
        <v>6.458329795</v>
      </c>
      <c r="AF34" s="24">
        <v>6.5180354830000002</v>
      </c>
      <c r="AG34">
        <v>6.5082802790000001</v>
      </c>
    </row>
    <row r="35" spans="1:33">
      <c r="A35" s="26" t="s">
        <v>27</v>
      </c>
      <c r="B35" s="23">
        <v>2.205562692</v>
      </c>
      <c r="C35" s="23">
        <v>2.257387542</v>
      </c>
      <c r="D35" s="23">
        <v>2.354331674</v>
      </c>
      <c r="E35" s="23">
        <v>2.3669715060000001</v>
      </c>
      <c r="F35" s="23">
        <v>2.350506738</v>
      </c>
      <c r="G35" s="23">
        <v>2.281511981</v>
      </c>
      <c r="H35" s="23">
        <v>2.1008828350000002</v>
      </c>
      <c r="I35" s="23">
        <v>2.1268237430000001</v>
      </c>
      <c r="J35" s="23">
        <v>2.0945009300000001</v>
      </c>
      <c r="K35" s="23">
        <v>2.1371638850000001</v>
      </c>
      <c r="L35" s="23">
        <v>2.1680704519999998</v>
      </c>
      <c r="M35" s="23">
        <v>2.094791877</v>
      </c>
      <c r="N35" s="23">
        <v>2.0194652899999999</v>
      </c>
      <c r="O35" s="23">
        <v>1.846829885</v>
      </c>
      <c r="P35" s="23">
        <v>1.907376655</v>
      </c>
      <c r="Q35" s="23">
        <v>1.7194329699999999</v>
      </c>
      <c r="R35" s="23">
        <v>1.760364255</v>
      </c>
      <c r="S35" s="23">
        <v>1.8087352350000001</v>
      </c>
      <c r="T35" s="23">
        <v>1.6480776589999999</v>
      </c>
      <c r="U35" s="23">
        <v>1.601817472</v>
      </c>
      <c r="V35" s="23">
        <v>1.6241053519999999</v>
      </c>
      <c r="W35" s="23">
        <v>1.4088982779999999</v>
      </c>
      <c r="X35" s="23">
        <v>1.3954208850000001</v>
      </c>
      <c r="Y35" s="23">
        <v>1.462203895</v>
      </c>
      <c r="Z35" s="23">
        <v>1.4163131790000001</v>
      </c>
      <c r="AA35" s="23">
        <v>1.3808406559999999</v>
      </c>
      <c r="AB35" s="23">
        <v>1.3493923400000001</v>
      </c>
      <c r="AC35" s="23">
        <v>1.301698467</v>
      </c>
      <c r="AD35" s="23">
        <v>1.3304788540000001</v>
      </c>
      <c r="AE35" s="23">
        <v>1.3488317729999999</v>
      </c>
      <c r="AF35" s="24">
        <v>1.4304343349999999</v>
      </c>
      <c r="AG35">
        <v>1.4247302479999999</v>
      </c>
    </row>
    <row r="36" spans="1:33">
      <c r="A36" s="26" t="s">
        <v>71</v>
      </c>
      <c r="B36" s="23">
        <v>49.019288109999998</v>
      </c>
      <c r="C36" s="23">
        <v>46.396587940000003</v>
      </c>
      <c r="D36" s="23">
        <v>40.300424589999999</v>
      </c>
      <c r="E36" s="23">
        <v>33.998980699999997</v>
      </c>
      <c r="F36" s="23">
        <v>33.198754110000003</v>
      </c>
      <c r="G36" s="23">
        <v>31.15284904</v>
      </c>
      <c r="H36" s="23">
        <v>29.84123194</v>
      </c>
      <c r="I36" s="23">
        <v>26.01803863</v>
      </c>
      <c r="J36" s="23">
        <v>27.79298777</v>
      </c>
      <c r="K36" s="23">
        <v>25.842029539999999</v>
      </c>
      <c r="L36" s="23">
        <v>23.500386819999999</v>
      </c>
      <c r="M36" s="23">
        <v>24.079873719999998</v>
      </c>
      <c r="N36" s="23">
        <v>25.090082039999999</v>
      </c>
      <c r="O36" s="23">
        <v>23.535909740000001</v>
      </c>
      <c r="P36" s="23">
        <v>22.732659309999999</v>
      </c>
      <c r="Q36" s="23">
        <v>24.388095310000001</v>
      </c>
      <c r="R36" s="23">
        <v>23.820278590000001</v>
      </c>
      <c r="S36" s="23">
        <v>18.853414659999999</v>
      </c>
      <c r="T36" s="23">
        <v>18.734858689999999</v>
      </c>
      <c r="U36" s="23">
        <v>20.392149920000001</v>
      </c>
      <c r="V36" s="23">
        <v>21.21674045</v>
      </c>
      <c r="W36" s="23">
        <v>19.510932740000001</v>
      </c>
      <c r="X36" s="23">
        <v>18.014863160000001</v>
      </c>
      <c r="Y36" s="23">
        <v>17.095500080000001</v>
      </c>
      <c r="Z36" s="23">
        <v>19.061193240000001</v>
      </c>
      <c r="AA36" s="23">
        <v>17.148746930000001</v>
      </c>
      <c r="AB36" s="23">
        <v>17.556993089999999</v>
      </c>
      <c r="AC36" s="23">
        <v>21.203367060000001</v>
      </c>
      <c r="AD36" s="23">
        <v>22.481042469999998</v>
      </c>
      <c r="AE36" s="23">
        <v>21.492843369999999</v>
      </c>
      <c r="AF36" s="24">
        <v>19.741702279999998</v>
      </c>
      <c r="AG36">
        <v>19.77125856</v>
      </c>
    </row>
    <row r="37" spans="1:33">
      <c r="A37" s="26" t="s">
        <v>28</v>
      </c>
      <c r="B37" s="23">
        <v>9.72868E-4</v>
      </c>
      <c r="C37" s="23">
        <v>1.0213869999999999E-3</v>
      </c>
      <c r="D37" s="23">
        <v>1.12334E-3</v>
      </c>
      <c r="E37" s="23">
        <v>1.508141E-3</v>
      </c>
      <c r="F37" s="23">
        <v>3.008176E-3</v>
      </c>
      <c r="G37" s="23">
        <v>3.8175290000000001E-3</v>
      </c>
      <c r="H37" s="23">
        <v>4.7213630000000001E-3</v>
      </c>
      <c r="I37" s="23">
        <v>5.0932950000000003E-3</v>
      </c>
      <c r="J37" s="23">
        <v>6.1198759999999998E-3</v>
      </c>
      <c r="K37" s="23">
        <v>7.0867279999999996E-3</v>
      </c>
      <c r="L37" s="23">
        <v>7.3293259999999997E-3</v>
      </c>
      <c r="M37" s="23">
        <v>7.0893709999999997E-3</v>
      </c>
      <c r="N37" s="23">
        <v>6.629228E-3</v>
      </c>
      <c r="O37" s="23">
        <v>5.8052499999999996E-3</v>
      </c>
      <c r="P37" s="23">
        <v>5.153515E-3</v>
      </c>
      <c r="Q37" s="23">
        <v>4.568796E-3</v>
      </c>
      <c r="R37" s="23">
        <v>4.1821050000000002E-3</v>
      </c>
      <c r="S37" s="23">
        <v>4.0148229999999998E-3</v>
      </c>
      <c r="T37" s="23">
        <v>3.590495E-3</v>
      </c>
      <c r="U37" s="23">
        <v>2.9215539999999998E-3</v>
      </c>
      <c r="V37" s="23">
        <v>2.3904120000000002E-3</v>
      </c>
      <c r="W37" s="23">
        <v>2.4440809999999999E-3</v>
      </c>
      <c r="X37" s="23">
        <v>2.3879729999999998E-3</v>
      </c>
      <c r="Y37" s="23">
        <v>2.2646229999999999E-3</v>
      </c>
      <c r="Z37" s="23">
        <v>2.050517E-3</v>
      </c>
      <c r="AA37" s="23">
        <v>1.905321E-3</v>
      </c>
      <c r="AB37" s="23">
        <v>1.822263E-3</v>
      </c>
      <c r="AC37" s="23">
        <v>1.7435840000000001E-3</v>
      </c>
      <c r="AD37" s="23">
        <v>1.67738E-3</v>
      </c>
      <c r="AE37" s="23">
        <v>1.6184490000000001E-3</v>
      </c>
      <c r="AF37" s="24">
        <v>1.255452E-3</v>
      </c>
      <c r="AG37">
        <v>1.4009599999999999E-3</v>
      </c>
    </row>
    <row r="38" spans="1:33">
      <c r="A38" s="26" t="s">
        <v>29</v>
      </c>
      <c r="B38" s="23">
        <v>6.4281414520000002</v>
      </c>
      <c r="C38" s="23">
        <v>6.3934932169999996</v>
      </c>
      <c r="D38" s="23">
        <v>6.0401998719999996</v>
      </c>
      <c r="E38" s="23">
        <v>5.8543642680000003</v>
      </c>
      <c r="F38" s="23">
        <v>5.8977471619999999</v>
      </c>
      <c r="G38" s="23">
        <v>6.0853660170000001</v>
      </c>
      <c r="H38" s="23">
        <v>6.0948709619999999</v>
      </c>
      <c r="I38" s="23">
        <v>5.981536374</v>
      </c>
      <c r="J38" s="23">
        <v>5.9405008739999996</v>
      </c>
      <c r="K38" s="23">
        <v>5.9689500769999997</v>
      </c>
      <c r="L38" s="23">
        <v>5.7797625860000004</v>
      </c>
      <c r="M38" s="23">
        <v>5.6915458450000003</v>
      </c>
      <c r="N38" s="23">
        <v>5.8864122280000002</v>
      </c>
      <c r="O38" s="23">
        <v>5.9371334600000001</v>
      </c>
      <c r="P38" s="23">
        <v>5.9056054040000001</v>
      </c>
      <c r="Q38" s="23">
        <v>4.3182669090000001</v>
      </c>
      <c r="R38" s="23">
        <v>4.0572772730000004</v>
      </c>
      <c r="S38" s="23">
        <v>3.8023894870000001</v>
      </c>
      <c r="T38" s="23">
        <v>3.7899884250000002</v>
      </c>
      <c r="U38" s="23">
        <v>3.6944097610000002</v>
      </c>
      <c r="V38" s="23">
        <v>3.5932712950000001</v>
      </c>
      <c r="W38" s="23">
        <v>3.392708302</v>
      </c>
      <c r="X38" s="23">
        <v>3.4101785790000001</v>
      </c>
      <c r="Y38" s="23">
        <v>3.5404345990000001</v>
      </c>
      <c r="Z38" s="23">
        <v>3.6458784369999999</v>
      </c>
      <c r="AA38" s="23">
        <v>3.6820575359999999</v>
      </c>
      <c r="AB38" s="23">
        <v>3.7052776170000001</v>
      </c>
      <c r="AC38" s="23">
        <v>3.606455499</v>
      </c>
      <c r="AD38" s="23">
        <v>3.4928577810000001</v>
      </c>
      <c r="AE38" s="23">
        <v>3.405084461</v>
      </c>
      <c r="AF38" s="24">
        <v>3.3366575310000002</v>
      </c>
      <c r="AG38">
        <v>3.0909786509999999</v>
      </c>
    </row>
    <row r="39" spans="1:33">
      <c r="A39" s="27" t="s">
        <v>30</v>
      </c>
      <c r="B39" s="23">
        <v>344.48893320000002</v>
      </c>
      <c r="C39" s="23">
        <v>358.19943740000002</v>
      </c>
      <c r="D39" s="23">
        <v>295.31094530000001</v>
      </c>
      <c r="E39" s="23">
        <v>294.33046769999999</v>
      </c>
      <c r="F39" s="23">
        <v>254.41440739999999</v>
      </c>
      <c r="G39" s="23">
        <v>218.35366310000001</v>
      </c>
      <c r="H39" s="23">
        <v>222.11338499999999</v>
      </c>
      <c r="I39" s="23">
        <v>212.47851729999999</v>
      </c>
      <c r="J39" s="23">
        <v>197.01269819999999</v>
      </c>
      <c r="K39" s="23">
        <v>195.45908159999999</v>
      </c>
      <c r="L39" s="23">
        <v>173.43374919999999</v>
      </c>
      <c r="M39" s="23">
        <v>167.26491490000001</v>
      </c>
      <c r="N39" s="23">
        <v>159.9716028</v>
      </c>
      <c r="O39" s="23">
        <v>156.9130753</v>
      </c>
      <c r="P39" s="23">
        <v>156.50804199999999</v>
      </c>
      <c r="Q39" s="23">
        <v>154.1076271</v>
      </c>
      <c r="R39" s="23">
        <v>157.09165859999999</v>
      </c>
      <c r="S39" s="23">
        <v>153.34860130000001</v>
      </c>
      <c r="T39" s="23">
        <v>140.66643070000001</v>
      </c>
      <c r="U39" s="23">
        <v>136.52799870000001</v>
      </c>
      <c r="V39" s="23">
        <v>134.081287</v>
      </c>
      <c r="W39" s="23">
        <v>132.14761530000001</v>
      </c>
      <c r="X39" s="23">
        <v>126.3715751</v>
      </c>
      <c r="Y39" s="23">
        <v>123.7510736</v>
      </c>
      <c r="Z39" s="23">
        <v>127.2734578</v>
      </c>
      <c r="AA39" s="23">
        <v>128.73915</v>
      </c>
      <c r="AB39" s="23">
        <v>129.97352950000001</v>
      </c>
      <c r="AC39" s="23">
        <v>132.00598980000001</v>
      </c>
      <c r="AD39" s="23">
        <v>129.87154190000001</v>
      </c>
      <c r="AE39" s="23">
        <v>124.5757677</v>
      </c>
      <c r="AF39" s="24">
        <v>123.3507965</v>
      </c>
      <c r="AG39">
        <v>121.9342225</v>
      </c>
    </row>
    <row r="40" spans="1:33">
      <c r="A40" s="26" t="s">
        <v>72</v>
      </c>
      <c r="B40" s="23">
        <v>15.804653350000001</v>
      </c>
      <c r="C40" s="23">
        <v>14.830382699999999</v>
      </c>
      <c r="D40" s="23">
        <v>14.937498509999999</v>
      </c>
      <c r="E40" s="23">
        <v>15.25731008</v>
      </c>
      <c r="F40" s="23">
        <v>15.195659279999999</v>
      </c>
      <c r="G40" s="23">
        <v>14.99104054</v>
      </c>
      <c r="H40" s="23">
        <v>13.948722269999999</v>
      </c>
      <c r="I40" s="23">
        <v>13.53380864</v>
      </c>
      <c r="J40" s="23">
        <v>13.228131319999999</v>
      </c>
      <c r="K40" s="23">
        <v>13.40709597</v>
      </c>
      <c r="L40" s="23">
        <v>13.49386685</v>
      </c>
      <c r="M40" s="23">
        <v>12.735351319999999</v>
      </c>
      <c r="N40" s="23">
        <v>12.117312160000001</v>
      </c>
      <c r="O40" s="23">
        <v>12.05973111</v>
      </c>
      <c r="P40" s="23">
        <v>12.160166370000001</v>
      </c>
      <c r="Q40" s="23">
        <v>11.214171110000001</v>
      </c>
      <c r="R40" s="23">
        <v>11.48771466</v>
      </c>
      <c r="S40" s="23">
        <v>11.277612550000001</v>
      </c>
      <c r="T40" s="23">
        <v>11.229022799999999</v>
      </c>
      <c r="U40" s="23">
        <v>10.429735600000001</v>
      </c>
      <c r="V40" s="23">
        <v>10.63121044</v>
      </c>
      <c r="W40" s="23">
        <v>11.05785603</v>
      </c>
      <c r="X40" s="23">
        <v>10.263913329999999</v>
      </c>
      <c r="Y40" s="23">
        <v>10.29402114</v>
      </c>
      <c r="Z40" s="23">
        <v>10.321297550000001</v>
      </c>
      <c r="AA40" s="23">
        <v>10.365264639999999</v>
      </c>
      <c r="AB40" s="23">
        <v>10.41691327</v>
      </c>
      <c r="AC40" s="23">
        <v>10.25840453</v>
      </c>
      <c r="AD40" s="23">
        <v>9.7872869399999995</v>
      </c>
      <c r="AE40" s="23">
        <v>8.5761572160000004</v>
      </c>
      <c r="AF40" s="24">
        <v>8.7441738929999993</v>
      </c>
      <c r="AG40">
        <v>8.2210934180000006</v>
      </c>
    </row>
    <row r="41" spans="1:33">
      <c r="A41" s="27" t="s">
        <v>31</v>
      </c>
      <c r="B41" s="23">
        <v>31.462464300000001</v>
      </c>
      <c r="C41" s="23">
        <v>31.030466029999999</v>
      </c>
      <c r="D41" s="23">
        <v>31.86769838</v>
      </c>
      <c r="E41" s="23">
        <v>29.80650206</v>
      </c>
      <c r="F41" s="23">
        <v>28.992425610000002</v>
      </c>
      <c r="G41" s="23">
        <v>29.715525060000001</v>
      </c>
      <c r="H41" s="23">
        <v>30.322827910000001</v>
      </c>
      <c r="I41" s="23">
        <v>29.468668910000002</v>
      </c>
      <c r="J41" s="23">
        <v>30.139249840000002</v>
      </c>
      <c r="K41" s="23">
        <v>30.90960772</v>
      </c>
      <c r="L41" s="23">
        <v>30.148711909999999</v>
      </c>
      <c r="M41" s="23">
        <v>30.32651894</v>
      </c>
      <c r="N41" s="23">
        <v>30.545036400000001</v>
      </c>
      <c r="O41" s="23">
        <v>31.65128356</v>
      </c>
      <c r="P41" s="23">
        <v>31.72002376</v>
      </c>
      <c r="Q41" s="23">
        <v>31.82872587</v>
      </c>
      <c r="R41" s="23">
        <v>32.00258384</v>
      </c>
      <c r="S41" s="23">
        <v>31.869698580000001</v>
      </c>
      <c r="T41" s="23">
        <v>32.11911817</v>
      </c>
      <c r="U41" s="23">
        <v>32.000687290000002</v>
      </c>
      <c r="V41" s="23">
        <v>31.67815293</v>
      </c>
      <c r="W41" s="23">
        <v>31.06050007</v>
      </c>
      <c r="X41" s="23">
        <v>31.286923699999999</v>
      </c>
      <c r="Y41" s="23">
        <v>31.58713784</v>
      </c>
      <c r="Z41" s="23">
        <v>31.329308390000001</v>
      </c>
      <c r="AA41" s="23">
        <v>31.311182599999999</v>
      </c>
      <c r="AB41" s="23">
        <v>31.370978489999999</v>
      </c>
      <c r="AC41" s="23">
        <v>31.144370429999999</v>
      </c>
      <c r="AD41" s="23">
        <v>32.426172919999999</v>
      </c>
      <c r="AE41" s="23">
        <v>30.17286734</v>
      </c>
      <c r="AF41" s="24">
        <v>30.34117664</v>
      </c>
      <c r="AG41">
        <v>30.778282399999998</v>
      </c>
    </row>
    <row r="42" spans="1:33">
      <c r="A42" s="25" t="s">
        <v>32</v>
      </c>
      <c r="B42" s="23">
        <v>494.7452662</v>
      </c>
      <c r="C42" s="23">
        <v>433.32253989999998</v>
      </c>
      <c r="D42" s="23">
        <v>409.72908380000001</v>
      </c>
      <c r="E42" s="23">
        <v>379.71010519999999</v>
      </c>
      <c r="F42" s="23">
        <v>382.4968566</v>
      </c>
      <c r="G42" s="23">
        <v>374.50175610000002</v>
      </c>
      <c r="H42" s="23">
        <v>354.19897520000001</v>
      </c>
      <c r="I42" s="23">
        <v>357.58856700000001</v>
      </c>
      <c r="J42" s="23">
        <v>365.75592310000002</v>
      </c>
      <c r="K42" s="23">
        <v>361.89067189999997</v>
      </c>
      <c r="L42" s="23">
        <v>350.22732780000001</v>
      </c>
      <c r="M42" s="23">
        <v>337.78510349999999</v>
      </c>
      <c r="N42" s="23">
        <v>330.01607100000001</v>
      </c>
      <c r="O42" s="23">
        <v>315.92791540000002</v>
      </c>
      <c r="P42" s="23">
        <v>305.992028</v>
      </c>
      <c r="Q42" s="23">
        <v>322.87818429999999</v>
      </c>
      <c r="R42" s="23">
        <v>326.4982412</v>
      </c>
      <c r="S42" s="23">
        <v>333.23132429999998</v>
      </c>
      <c r="T42" s="23">
        <v>322.34916570000001</v>
      </c>
      <c r="U42" s="23">
        <v>309.50878460000001</v>
      </c>
      <c r="V42" s="23">
        <v>299.6210896</v>
      </c>
      <c r="W42" s="23">
        <v>298.88131670000001</v>
      </c>
      <c r="X42" s="23">
        <v>289.64927669999997</v>
      </c>
      <c r="Y42" s="23">
        <v>294.79239410000002</v>
      </c>
      <c r="Z42" s="23">
        <v>289.5944169</v>
      </c>
      <c r="AA42" s="23">
        <v>289.39244430000002</v>
      </c>
      <c r="AB42" s="23">
        <v>290.64142479999998</v>
      </c>
      <c r="AC42" s="23">
        <v>304.30066099999999</v>
      </c>
      <c r="AD42" s="23">
        <v>315.07116389999999</v>
      </c>
      <c r="AE42" s="23">
        <v>302.03421880000002</v>
      </c>
      <c r="AF42" s="24">
        <v>310.28795980000001</v>
      </c>
      <c r="AG42">
        <v>289.20319940000002</v>
      </c>
    </row>
    <row r="43" spans="1:33">
      <c r="A43" s="27" t="s">
        <v>33</v>
      </c>
      <c r="B43" s="23">
        <v>72.921572179999998</v>
      </c>
      <c r="C43" s="23">
        <v>72.867307089999997</v>
      </c>
      <c r="D43" s="23">
        <v>71.832262119999996</v>
      </c>
      <c r="E43" s="23">
        <v>70.803173920000006</v>
      </c>
      <c r="F43" s="23">
        <v>70.180439530000001</v>
      </c>
      <c r="G43" s="23">
        <v>69.950851040000003</v>
      </c>
      <c r="H43" s="23">
        <v>71.036991700000002</v>
      </c>
      <c r="I43" s="23">
        <v>70.235620130000001</v>
      </c>
      <c r="J43" s="23">
        <v>68.102881260000004</v>
      </c>
      <c r="K43" s="23">
        <v>70.844520000000003</v>
      </c>
      <c r="L43" s="23">
        <v>73.226735289999993</v>
      </c>
      <c r="M43" s="23">
        <v>70.367314730000004</v>
      </c>
      <c r="N43" s="23">
        <v>68.273833550000006</v>
      </c>
      <c r="O43" s="23">
        <v>64.59160584</v>
      </c>
      <c r="P43" s="23">
        <v>65.889128260000007</v>
      </c>
      <c r="Q43" s="23">
        <v>61.528567099999997</v>
      </c>
      <c r="R43" s="23">
        <v>60.602616089999998</v>
      </c>
      <c r="S43" s="23">
        <v>61.349302649999998</v>
      </c>
      <c r="T43" s="23">
        <v>60.0930173</v>
      </c>
      <c r="U43" s="23">
        <v>58.194656000000002</v>
      </c>
      <c r="V43" s="23">
        <v>57.273007980000003</v>
      </c>
      <c r="W43" s="23">
        <v>57.04327387</v>
      </c>
      <c r="X43" s="23">
        <v>55.91102746</v>
      </c>
      <c r="Y43" s="23">
        <v>54.583303489999999</v>
      </c>
      <c r="Z43" s="23">
        <v>56.730164960000003</v>
      </c>
      <c r="AA43" s="23">
        <v>57.66831088</v>
      </c>
      <c r="AB43" s="23">
        <v>58.126321259999997</v>
      </c>
      <c r="AC43" s="23">
        <v>58.983085719999998</v>
      </c>
      <c r="AD43" s="23">
        <v>59.099403250000002</v>
      </c>
      <c r="AE43" s="23">
        <v>60.486513340000002</v>
      </c>
      <c r="AF43" s="24">
        <v>61.294781460000003</v>
      </c>
      <c r="AG43">
        <v>61.370181649999999</v>
      </c>
    </row>
    <row r="44" spans="1:33">
      <c r="A44" s="26" t="s">
        <v>34</v>
      </c>
      <c r="B44" s="23">
        <v>320.29371270000001</v>
      </c>
      <c r="C44" s="23">
        <v>262.47173340000001</v>
      </c>
      <c r="D44" s="23">
        <v>230.1379297</v>
      </c>
      <c r="E44" s="23">
        <v>226.84379680000001</v>
      </c>
      <c r="F44" s="23">
        <v>213.03682420000001</v>
      </c>
      <c r="G44" s="23">
        <v>215.86137450000001</v>
      </c>
      <c r="H44" s="23">
        <v>215.9270923</v>
      </c>
      <c r="I44" s="23">
        <v>201.53752059999999</v>
      </c>
      <c r="J44" s="23">
        <v>196.267787</v>
      </c>
      <c r="K44" s="23">
        <v>185.31298620000001</v>
      </c>
      <c r="L44" s="23">
        <v>176.03272569999999</v>
      </c>
      <c r="M44" s="23">
        <v>170.0750505</v>
      </c>
      <c r="N44" s="23">
        <v>176.03832779999999</v>
      </c>
      <c r="O44" s="23">
        <v>179.03991110000001</v>
      </c>
      <c r="P44" s="23">
        <v>187.94292440000001</v>
      </c>
      <c r="Q44" s="23">
        <v>193.81117090000001</v>
      </c>
      <c r="R44" s="23">
        <v>193.80391030000001</v>
      </c>
      <c r="S44" s="23">
        <v>194.38731129999999</v>
      </c>
      <c r="T44" s="23">
        <v>192.26753410000001</v>
      </c>
      <c r="U44" s="23">
        <v>186.06594810000001</v>
      </c>
      <c r="V44" s="23">
        <v>169.42908180000001</v>
      </c>
      <c r="W44" s="23">
        <v>168.2697435</v>
      </c>
      <c r="X44" s="23">
        <v>163.057311</v>
      </c>
      <c r="Y44" s="23">
        <v>164.547417</v>
      </c>
      <c r="Z44" s="23">
        <v>165.48165510000001</v>
      </c>
      <c r="AA44" s="23">
        <v>169.52186610000001</v>
      </c>
      <c r="AB44" s="23">
        <v>165.8174357</v>
      </c>
      <c r="AC44" s="23">
        <v>163.76625419999999</v>
      </c>
      <c r="AD44" s="23">
        <v>161.6950999</v>
      </c>
      <c r="AE44" s="23">
        <v>158.87001649999999</v>
      </c>
      <c r="AF44" s="24">
        <v>156.15517790000001</v>
      </c>
      <c r="AG44">
        <v>158.59628069999999</v>
      </c>
    </row>
    <row r="45" spans="1:33">
      <c r="A45" s="25" t="s">
        <v>35</v>
      </c>
      <c r="B45" s="23">
        <v>2201.2788129999999</v>
      </c>
      <c r="C45" s="23">
        <v>2068.6089938999999</v>
      </c>
      <c r="D45" s="23">
        <v>1935.9391748</v>
      </c>
      <c r="E45" s="23">
        <v>1803.2693557</v>
      </c>
      <c r="F45" s="23">
        <v>1670.5995366</v>
      </c>
      <c r="G45" s="23">
        <v>1543.6330316999999</v>
      </c>
      <c r="H45" s="23">
        <v>1471.1336331</v>
      </c>
      <c r="I45" s="23">
        <v>1398.6342345</v>
      </c>
      <c r="J45" s="23">
        <v>1326.1348359000001</v>
      </c>
      <c r="K45" s="23">
        <v>1253.6354366999999</v>
      </c>
      <c r="L45" s="23">
        <v>1194.513207</v>
      </c>
      <c r="M45" s="23">
        <v>1191.6432225999999</v>
      </c>
      <c r="N45" s="23">
        <v>1188.7732381999999</v>
      </c>
      <c r="O45" s="23">
        <v>1185.9032537999999</v>
      </c>
      <c r="P45" s="23">
        <v>1183.0332695</v>
      </c>
      <c r="Q45" s="23">
        <v>1190.4828697999999</v>
      </c>
      <c r="R45" s="23">
        <v>1159.7851564</v>
      </c>
      <c r="S45" s="23">
        <v>1129.0874429</v>
      </c>
      <c r="T45" s="23">
        <v>1098.3897296</v>
      </c>
      <c r="U45" s="23">
        <v>1068.0931782</v>
      </c>
      <c r="V45" s="23">
        <v>1038.5989509999999</v>
      </c>
      <c r="W45" s="23">
        <v>1062.6106941999999</v>
      </c>
      <c r="X45" s="23">
        <v>1091.6635755</v>
      </c>
      <c r="Y45" s="23">
        <v>1095.9507212000001</v>
      </c>
      <c r="Z45" s="23">
        <v>1110.7667452999999</v>
      </c>
      <c r="AA45" s="23">
        <v>1153.4618057</v>
      </c>
      <c r="AB45" s="23">
        <v>1168.7573348999999</v>
      </c>
      <c r="AC45" s="23">
        <v>1190.5495839</v>
      </c>
      <c r="AD45" s="23">
        <v>1193.6138350000001</v>
      </c>
      <c r="AE45" s="23">
        <v>1244.1767786</v>
      </c>
      <c r="AF45" s="24">
        <v>1249.5713655</v>
      </c>
      <c r="AG45">
        <v>1259.7431400999999</v>
      </c>
    </row>
    <row r="46" spans="1:33">
      <c r="A46" s="26" t="s">
        <v>36</v>
      </c>
      <c r="B46" s="23">
        <v>126.0121154</v>
      </c>
      <c r="C46" s="23">
        <v>123.25734</v>
      </c>
      <c r="D46" s="23">
        <v>110.6671728</v>
      </c>
      <c r="E46" s="23">
        <v>111.5117154</v>
      </c>
      <c r="F46" s="23">
        <v>103.669217</v>
      </c>
      <c r="G46" s="23">
        <v>114.6980915</v>
      </c>
      <c r="H46" s="23">
        <v>120.84542190000001</v>
      </c>
      <c r="I46" s="23">
        <v>119.5226485</v>
      </c>
      <c r="J46" s="23">
        <v>114.5607923</v>
      </c>
      <c r="K46" s="23">
        <v>111.47821450000001</v>
      </c>
      <c r="L46" s="23">
        <v>106.8559358</v>
      </c>
      <c r="M46" s="23">
        <v>101.7273249</v>
      </c>
      <c r="N46" s="23">
        <v>106.2534658</v>
      </c>
      <c r="O46" s="23">
        <v>103.32176459999999</v>
      </c>
      <c r="P46" s="23">
        <v>109.8441122</v>
      </c>
      <c r="Q46" s="23">
        <v>106.7911308</v>
      </c>
      <c r="R46" s="23">
        <v>104.6769536</v>
      </c>
      <c r="S46" s="23">
        <v>106.43463680000001</v>
      </c>
      <c r="T46" s="23">
        <v>96.180868369999999</v>
      </c>
      <c r="U46" s="23">
        <v>100.87981980000001</v>
      </c>
      <c r="V46" s="23">
        <v>91.523963640000005</v>
      </c>
      <c r="W46" s="23">
        <v>92.204362610000004</v>
      </c>
      <c r="X46" s="23">
        <v>95.523745829999996</v>
      </c>
      <c r="Y46" s="23">
        <v>92.220452800000004</v>
      </c>
      <c r="Z46" s="23">
        <v>86.507291800000004</v>
      </c>
      <c r="AA46" s="23">
        <v>85.959762760000004</v>
      </c>
      <c r="AB46" s="23">
        <v>84.901050780000006</v>
      </c>
      <c r="AC46" s="23">
        <v>84.692339540000006</v>
      </c>
      <c r="AD46" s="23">
        <v>79.407319509999994</v>
      </c>
      <c r="AE46" s="23">
        <v>73.914471000000006</v>
      </c>
      <c r="AF46" s="24">
        <v>79.631272999999993</v>
      </c>
      <c r="AG46">
        <v>72.232556680000002</v>
      </c>
    </row>
    <row r="47" spans="1:33">
      <c r="A47" s="26" t="s">
        <v>37</v>
      </c>
      <c r="B47" s="23">
        <v>57.550168190000001</v>
      </c>
      <c r="C47" s="23">
        <v>50.323171080000002</v>
      </c>
      <c r="D47" s="23">
        <v>43.367539669999999</v>
      </c>
      <c r="E47" s="23">
        <v>38.40209377</v>
      </c>
      <c r="F47" s="23">
        <v>39.408910069999997</v>
      </c>
      <c r="G47" s="23">
        <v>37.94882235</v>
      </c>
      <c r="H47" s="23">
        <v>38.438533939999999</v>
      </c>
      <c r="I47" s="23">
        <v>40.700132760000002</v>
      </c>
      <c r="J47" s="23">
        <v>34.685430859999997</v>
      </c>
      <c r="K47" s="23">
        <v>33.083134190000003</v>
      </c>
      <c r="L47" s="23">
        <v>33.13908782</v>
      </c>
      <c r="M47" s="23">
        <v>34.403999579999997</v>
      </c>
      <c r="N47" s="23">
        <v>35.624335940000002</v>
      </c>
      <c r="O47" s="23">
        <v>33.989796779999999</v>
      </c>
      <c r="P47" s="23">
        <v>31.125397209999999</v>
      </c>
      <c r="Q47" s="23">
        <v>32.497514840000001</v>
      </c>
      <c r="R47" s="23">
        <v>29.056627379999998</v>
      </c>
      <c r="S47" s="23">
        <v>30.350395249999998</v>
      </c>
      <c r="T47" s="23">
        <v>28.693661840000001</v>
      </c>
      <c r="U47" s="23">
        <v>28.078991210000002</v>
      </c>
      <c r="V47" s="23">
        <v>27.91289781</v>
      </c>
      <c r="W47" s="23">
        <v>27.633267249999999</v>
      </c>
      <c r="X47" s="23">
        <v>28.5443079</v>
      </c>
      <c r="Y47" s="23">
        <v>28.79490637</v>
      </c>
      <c r="Z47" s="23">
        <v>28.79696246</v>
      </c>
      <c r="AA47" s="23">
        <v>28.413139709999999</v>
      </c>
      <c r="AB47" s="23">
        <v>29.073256449999999</v>
      </c>
      <c r="AC47" s="23">
        <v>30.567567310000001</v>
      </c>
      <c r="AD47" s="23">
        <v>30.562429170000001</v>
      </c>
      <c r="AE47" s="23">
        <v>30.198160080000001</v>
      </c>
      <c r="AF47" s="24">
        <v>26.77431764</v>
      </c>
      <c r="AG47">
        <v>25.077857250000001</v>
      </c>
    </row>
    <row r="48" spans="1:33">
      <c r="A48" s="26" t="s">
        <v>38</v>
      </c>
      <c r="B48" s="23">
        <v>23.820488480000002</v>
      </c>
      <c r="C48" s="23">
        <v>22.371352460000001</v>
      </c>
      <c r="D48" s="23">
        <v>23.311588570000001</v>
      </c>
      <c r="E48" s="23">
        <v>21.796104010000001</v>
      </c>
      <c r="F48" s="23">
        <v>21.789533800000001</v>
      </c>
      <c r="G48" s="23">
        <v>21.941451780000001</v>
      </c>
      <c r="H48" s="23">
        <v>21.19421689</v>
      </c>
      <c r="I48" s="23">
        <v>21.14574039</v>
      </c>
      <c r="J48" s="23">
        <v>21.386425299999999</v>
      </c>
      <c r="K48" s="23">
        <v>21.399323599999999</v>
      </c>
      <c r="L48" s="23">
        <v>22.220845390000001</v>
      </c>
      <c r="M48" s="23">
        <v>22.208573340000001</v>
      </c>
      <c r="N48" s="23">
        <v>22.75300889</v>
      </c>
      <c r="O48" s="23">
        <v>21.513262310000002</v>
      </c>
      <c r="P48" s="23">
        <v>20.104005300000001</v>
      </c>
      <c r="Q48" s="23">
        <v>20.701738509999998</v>
      </c>
      <c r="R48" s="23">
        <v>20.588921070000001</v>
      </c>
      <c r="S48" s="23">
        <v>21.326551049999999</v>
      </c>
      <c r="T48" s="23">
        <v>20.082908</v>
      </c>
      <c r="U48" s="23">
        <v>20.4516068</v>
      </c>
      <c r="V48" s="23">
        <v>19.837145670000002</v>
      </c>
      <c r="W48" s="23">
        <v>19.10442742</v>
      </c>
      <c r="X48" s="23">
        <v>18.948903390000002</v>
      </c>
      <c r="Y48" s="23">
        <v>18.717429729999999</v>
      </c>
      <c r="Z48" s="23">
        <v>18.638281020000001</v>
      </c>
      <c r="AA48" s="23">
        <v>19.096568510000001</v>
      </c>
      <c r="AB48" s="23">
        <v>19.333181790000001</v>
      </c>
      <c r="AC48" s="23">
        <v>18.943698879999999</v>
      </c>
      <c r="AD48" s="23">
        <v>18.846989520000001</v>
      </c>
      <c r="AE48" s="23">
        <v>18.619970330000001</v>
      </c>
      <c r="AF48" s="24">
        <v>18.481420199999999</v>
      </c>
      <c r="AG48">
        <v>18.469089709999999</v>
      </c>
    </row>
    <row r="49" spans="1:33">
      <c r="A49" s="27" t="s">
        <v>39</v>
      </c>
      <c r="B49" s="23">
        <v>488.74583610000002</v>
      </c>
      <c r="C49" s="23">
        <v>486.5894232</v>
      </c>
      <c r="D49" s="23">
        <v>490.98558350000002</v>
      </c>
      <c r="E49" s="23">
        <v>470.61174679999999</v>
      </c>
      <c r="F49" s="23">
        <v>493.6775341</v>
      </c>
      <c r="G49" s="23">
        <v>491.68356219999998</v>
      </c>
      <c r="H49" s="23">
        <v>537.9333805</v>
      </c>
      <c r="I49" s="23">
        <v>533.74112000000002</v>
      </c>
      <c r="J49" s="23">
        <v>562.72601459999998</v>
      </c>
      <c r="K49" s="23">
        <v>550.62528229999998</v>
      </c>
      <c r="L49" s="23">
        <v>573.21321750000004</v>
      </c>
      <c r="M49" s="23">
        <v>574.11843899999997</v>
      </c>
      <c r="N49" s="23">
        <v>565.98814170000003</v>
      </c>
      <c r="O49" s="23">
        <v>571.84117409999999</v>
      </c>
      <c r="P49" s="23">
        <v>543.71936119999998</v>
      </c>
      <c r="Q49" s="23">
        <v>508.70135590000001</v>
      </c>
      <c r="R49" s="23">
        <v>503.72692000000001</v>
      </c>
      <c r="S49" s="23">
        <v>510.21438239999998</v>
      </c>
      <c r="T49" s="23">
        <v>460.47015099999999</v>
      </c>
      <c r="U49" s="23">
        <v>456.98742879999998</v>
      </c>
      <c r="V49" s="23">
        <v>456.35197699999998</v>
      </c>
      <c r="W49" s="23">
        <v>447.41752070000001</v>
      </c>
      <c r="X49" s="23">
        <v>444.13396260000002</v>
      </c>
      <c r="Y49" s="23">
        <v>447.31759890000001</v>
      </c>
      <c r="Z49" s="23">
        <v>466.39004999999997</v>
      </c>
      <c r="AA49" s="23">
        <v>470.50306119999999</v>
      </c>
      <c r="AB49" s="23">
        <v>470.98890549999999</v>
      </c>
      <c r="AC49" s="23">
        <v>487.62139300000001</v>
      </c>
      <c r="AD49" s="23">
        <v>483.94153729999999</v>
      </c>
      <c r="AE49" s="23">
        <v>477.70044389999998</v>
      </c>
      <c r="AF49" s="24">
        <v>490.57401499999997</v>
      </c>
      <c r="AG49">
        <v>478.77580360000002</v>
      </c>
    </row>
    <row r="50" spans="1:33">
      <c r="A50" s="28" t="s">
        <v>40</v>
      </c>
      <c r="B50" s="23">
        <v>60.349141289999999</v>
      </c>
      <c r="C50" s="23">
        <v>58.350202889999998</v>
      </c>
      <c r="D50" s="23">
        <v>59.41469034</v>
      </c>
      <c r="E50" s="23">
        <v>60.65400691</v>
      </c>
      <c r="F50" s="23">
        <v>61.69948376</v>
      </c>
      <c r="G50" s="23">
        <v>61.134963329999998</v>
      </c>
      <c r="H50" s="23">
        <v>61.222926649999998</v>
      </c>
      <c r="I50" s="23">
        <v>62.487964669999997</v>
      </c>
      <c r="J50" s="23">
        <v>61.876493070000002</v>
      </c>
      <c r="K50" s="23">
        <v>60.365794809999997</v>
      </c>
      <c r="L50" s="23">
        <v>59.661276229999999</v>
      </c>
      <c r="M50" s="23">
        <v>59.108989270000002</v>
      </c>
      <c r="N50" s="23">
        <v>58.60373036</v>
      </c>
      <c r="O50" s="23">
        <v>58.611821579999997</v>
      </c>
      <c r="P50" s="23">
        <v>58.870887019999998</v>
      </c>
      <c r="Q50" s="23">
        <v>57.404996109999999</v>
      </c>
      <c r="R50" s="23">
        <v>56.47082279</v>
      </c>
      <c r="S50" s="23">
        <v>56.131932550000002</v>
      </c>
      <c r="T50" s="23">
        <v>56.596185650000002</v>
      </c>
      <c r="U50" s="23">
        <v>53.784434939999997</v>
      </c>
      <c r="V50" s="23">
        <v>54.32618514</v>
      </c>
      <c r="W50" s="23">
        <v>53.972560680000001</v>
      </c>
      <c r="X50" s="23">
        <v>52.83644494</v>
      </c>
      <c r="Y50" s="23">
        <v>53.767187849999999</v>
      </c>
      <c r="Z50" s="23">
        <v>53.68396611</v>
      </c>
      <c r="AA50" s="23">
        <v>53.751154229999997</v>
      </c>
      <c r="AB50" s="23">
        <v>52.484372819999997</v>
      </c>
      <c r="AC50" s="23">
        <v>52.696870349999998</v>
      </c>
      <c r="AD50" s="23">
        <v>52.523970370000001</v>
      </c>
      <c r="AE50" s="23">
        <v>51.832424969999998</v>
      </c>
      <c r="AF50" s="24">
        <v>51.978549049999998</v>
      </c>
      <c r="AG50">
        <v>50.997516509999997</v>
      </c>
    </row>
    <row r="51" spans="1:33">
      <c r="A51" s="27" t="s">
        <v>41</v>
      </c>
      <c r="B51" s="23">
        <v>68.685059749999994</v>
      </c>
      <c r="C51" s="23">
        <v>67.741220049999995</v>
      </c>
      <c r="D51" s="23">
        <v>67.287563309999996</v>
      </c>
      <c r="E51" s="23">
        <v>66.327783999999994</v>
      </c>
      <c r="F51" s="23">
        <v>65.979733800000005</v>
      </c>
      <c r="G51" s="23">
        <v>65.713223360000001</v>
      </c>
      <c r="H51" s="23">
        <v>64.499912910000006</v>
      </c>
      <c r="I51" s="23">
        <v>62.33805461</v>
      </c>
      <c r="J51" s="23">
        <v>62.062206830000001</v>
      </c>
      <c r="K51" s="23">
        <v>61.707608299999997</v>
      </c>
      <c r="L51" s="23">
        <v>62.213536349999998</v>
      </c>
      <c r="M51" s="23">
        <v>62.282741659999999</v>
      </c>
      <c r="N51" s="23">
        <v>61.274242030000003</v>
      </c>
      <c r="O51" s="23">
        <v>60.024598320000003</v>
      </c>
      <c r="P51" s="23">
        <v>59.494319920000002</v>
      </c>
      <c r="Q51" s="23">
        <v>60.094139689999999</v>
      </c>
      <c r="R51" s="23">
        <v>60.201288529999999</v>
      </c>
      <c r="S51" s="23">
        <v>60.798249669999997</v>
      </c>
      <c r="T51" s="23">
        <v>60.257866120000003</v>
      </c>
      <c r="U51" s="23">
        <v>58.476228820000003</v>
      </c>
      <c r="V51" s="23">
        <v>58.03570603</v>
      </c>
      <c r="W51" s="23">
        <v>56.975798349999998</v>
      </c>
      <c r="X51" s="23">
        <v>56.365119790000001</v>
      </c>
      <c r="Y51" s="23">
        <v>55.619738290000001</v>
      </c>
      <c r="Z51" s="23">
        <v>56.001667189999999</v>
      </c>
      <c r="AA51" s="23">
        <v>55.197551109999999</v>
      </c>
      <c r="AB51" s="23">
        <v>55.06011135</v>
      </c>
      <c r="AC51" s="23">
        <v>54.971070779999998</v>
      </c>
      <c r="AD51" s="23">
        <v>54.38473364</v>
      </c>
      <c r="AE51" s="23">
        <v>53.602098099999999</v>
      </c>
      <c r="AF51" s="24">
        <v>53.325488919999998</v>
      </c>
      <c r="AG51">
        <v>53.795241930000003</v>
      </c>
    </row>
    <row r="52" spans="1:33">
      <c r="A52" s="26" t="s">
        <v>42</v>
      </c>
      <c r="B52" s="23">
        <v>34.600992349999999</v>
      </c>
      <c r="C52" s="23">
        <v>33.462387219999997</v>
      </c>
      <c r="D52" s="23">
        <v>32.08918508</v>
      </c>
      <c r="E52" s="23">
        <v>27.577538830000002</v>
      </c>
      <c r="F52" s="23">
        <v>25.95961337</v>
      </c>
      <c r="G52" s="23">
        <v>23.582679039999999</v>
      </c>
      <c r="H52" s="23">
        <v>23.714383439999999</v>
      </c>
      <c r="I52" s="23">
        <v>24.576653279999999</v>
      </c>
      <c r="J52" s="23">
        <v>23.716223410000001</v>
      </c>
      <c r="K52" s="23">
        <v>21.856655329999999</v>
      </c>
      <c r="L52" s="23">
        <v>20.812461280000001</v>
      </c>
      <c r="M52" s="23">
        <v>22.969300359999998</v>
      </c>
      <c r="N52" s="23">
        <v>23.528762400000002</v>
      </c>
      <c r="O52" s="23">
        <v>24.771306030000002</v>
      </c>
      <c r="P52" s="23">
        <v>26.001414860000001</v>
      </c>
      <c r="Q52" s="23">
        <v>28.154881039999999</v>
      </c>
      <c r="R52" s="23">
        <v>28.168244770000001</v>
      </c>
      <c r="S52" s="23">
        <v>28.701098000000002</v>
      </c>
      <c r="T52" s="23">
        <v>31.630907180000001</v>
      </c>
      <c r="U52" s="23">
        <v>34.618684979999998</v>
      </c>
      <c r="V52" s="23">
        <v>34.337438130000002</v>
      </c>
      <c r="W52" s="23">
        <v>34.407858779999998</v>
      </c>
      <c r="X52" s="23">
        <v>34.639944210000003</v>
      </c>
      <c r="Y52" s="23">
        <v>34.986903359999999</v>
      </c>
      <c r="Z52" s="23">
        <v>35.463858899999998</v>
      </c>
      <c r="AA52" s="23">
        <v>35.812964839999999</v>
      </c>
      <c r="AB52" s="23">
        <v>34.770415579999998</v>
      </c>
      <c r="AC52" s="23">
        <v>34.829427430000003</v>
      </c>
      <c r="AD52" s="23">
        <v>35.049716709999998</v>
      </c>
      <c r="AE52" s="23">
        <v>35.337223850000001</v>
      </c>
      <c r="AF52" s="24">
        <v>35.600501170000001</v>
      </c>
      <c r="AG52">
        <v>35.912238139999999</v>
      </c>
    </row>
    <row r="53" spans="1:33">
      <c r="A53" s="26" t="s">
        <v>43</v>
      </c>
      <c r="B53" s="23">
        <v>616.19141560000003</v>
      </c>
      <c r="C53" s="23">
        <v>637.53207940000004</v>
      </c>
      <c r="D53" s="23">
        <v>815.06809299999998</v>
      </c>
      <c r="E53" s="23">
        <v>663.87429589999999</v>
      </c>
      <c r="F53" s="23">
        <v>632.87942420000002</v>
      </c>
      <c r="G53" s="23">
        <v>606.27699949999999</v>
      </c>
      <c r="H53" s="23">
        <v>622.91001429999994</v>
      </c>
      <c r="I53" s="23">
        <v>603.0354413</v>
      </c>
      <c r="J53" s="23">
        <v>642.6017885</v>
      </c>
      <c r="K53" s="23">
        <v>661.04035980000003</v>
      </c>
      <c r="L53" s="23">
        <v>645.20546650000006</v>
      </c>
      <c r="M53" s="23">
        <v>585.21478320000006</v>
      </c>
      <c r="N53" s="23">
        <v>577.75854579999998</v>
      </c>
      <c r="O53" s="23">
        <v>601.37058720000005</v>
      </c>
      <c r="P53" s="23">
        <v>619.74926649999998</v>
      </c>
      <c r="Q53" s="23">
        <v>637.13841319999995</v>
      </c>
      <c r="R53" s="23">
        <v>649.40809369999999</v>
      </c>
      <c r="S53" s="23">
        <v>616.08153440000001</v>
      </c>
      <c r="T53" s="23">
        <v>579.83535789999996</v>
      </c>
      <c r="U53" s="23">
        <v>582.04826779999996</v>
      </c>
      <c r="V53" s="23">
        <v>592.1344335</v>
      </c>
      <c r="W53" s="23">
        <v>618.97560520000002</v>
      </c>
      <c r="X53" s="23">
        <v>682.89553260000002</v>
      </c>
      <c r="Y53" s="23">
        <v>722.09764540000003</v>
      </c>
      <c r="Z53" s="23">
        <v>731.19725189999997</v>
      </c>
      <c r="AA53" s="23">
        <v>703.83974209999997</v>
      </c>
      <c r="AB53" s="23">
        <v>733.70681620000005</v>
      </c>
      <c r="AC53" s="23">
        <v>781.66387359999999</v>
      </c>
      <c r="AD53" s="23">
        <v>798.69418350000001</v>
      </c>
      <c r="AE53" s="23">
        <v>824.438176</v>
      </c>
      <c r="AF53" s="24">
        <v>877.81187020000004</v>
      </c>
      <c r="AG53">
        <v>930.04624579999995</v>
      </c>
    </row>
    <row r="54" spans="1:33">
      <c r="A54" s="26" t="s">
        <v>44</v>
      </c>
      <c r="B54" s="23">
        <v>37.917493520000001</v>
      </c>
      <c r="C54" s="23">
        <v>35.77442301</v>
      </c>
      <c r="D54" s="23">
        <v>33.168581500000002</v>
      </c>
      <c r="E54" s="23">
        <v>35.158458869999997</v>
      </c>
      <c r="F54" s="23">
        <v>34.033220849999999</v>
      </c>
      <c r="G54" s="23">
        <v>32.632711370000003</v>
      </c>
      <c r="H54" s="23">
        <v>34.403073900000003</v>
      </c>
      <c r="I54" s="23">
        <v>31.764155410000001</v>
      </c>
      <c r="J54" s="23">
        <v>34.785293000000003</v>
      </c>
      <c r="K54" s="23">
        <v>38.887686410000001</v>
      </c>
      <c r="L54" s="23">
        <v>41.348301730000003</v>
      </c>
      <c r="M54" s="23">
        <v>47.310204900000002</v>
      </c>
      <c r="N54" s="23">
        <v>55.528118890000002</v>
      </c>
      <c r="O54" s="23">
        <v>62.255294800000001</v>
      </c>
      <c r="P54" s="23">
        <v>64.861882039999998</v>
      </c>
      <c r="Q54" s="23">
        <v>65.699009950000004</v>
      </c>
      <c r="R54" s="23">
        <v>67.507967320000006</v>
      </c>
      <c r="S54" s="23">
        <v>64.052341979999994</v>
      </c>
      <c r="T54" s="23">
        <v>65.570519390000001</v>
      </c>
      <c r="U54" s="23">
        <v>63.559242009999998</v>
      </c>
      <c r="V54" s="23">
        <v>62.705714589999999</v>
      </c>
      <c r="W54" s="23">
        <v>60.858650490000002</v>
      </c>
      <c r="X54" s="23">
        <v>59.554970439999998</v>
      </c>
      <c r="Y54" s="23">
        <v>58.224164450000004</v>
      </c>
      <c r="Z54" s="23">
        <v>57.572847230000001</v>
      </c>
      <c r="AA54" s="23">
        <v>56.769199589999999</v>
      </c>
      <c r="AB54" s="23">
        <v>54.042400960000002</v>
      </c>
      <c r="AC54" s="23">
        <v>55.21741669</v>
      </c>
      <c r="AD54" s="23">
        <v>56.916909769999997</v>
      </c>
      <c r="AE54" s="23">
        <v>57.383789950000001</v>
      </c>
      <c r="AF54" s="24">
        <v>57.811323549999997</v>
      </c>
      <c r="AG54">
        <v>58.317550320000002</v>
      </c>
    </row>
    <row r="55" spans="1:33">
      <c r="A55" s="26" t="s">
        <v>45</v>
      </c>
      <c r="B55" s="23">
        <v>644.07411999999999</v>
      </c>
      <c r="C55" s="23">
        <v>602.36710200000005</v>
      </c>
      <c r="D55" s="23">
        <v>560.66008399999998</v>
      </c>
      <c r="E55" s="23">
        <v>518.95306600000004</v>
      </c>
      <c r="F55" s="23">
        <v>477.24604799999997</v>
      </c>
      <c r="G55" s="23">
        <v>435.53903000000003</v>
      </c>
      <c r="H55" s="23">
        <v>402.68362000000002</v>
      </c>
      <c r="I55" s="23">
        <v>369.82821000000001</v>
      </c>
      <c r="J55" s="23">
        <v>336.97280000000001</v>
      </c>
      <c r="K55" s="23">
        <v>304.11739</v>
      </c>
      <c r="L55" s="23">
        <v>271.26197999999999</v>
      </c>
      <c r="M55" s="23">
        <v>261.73824200000001</v>
      </c>
      <c r="N55" s="23">
        <v>252.21450400000001</v>
      </c>
      <c r="O55" s="23">
        <v>242.690766</v>
      </c>
      <c r="P55" s="23">
        <v>233.16702799999999</v>
      </c>
      <c r="Q55" s="23">
        <v>223.64329000000001</v>
      </c>
      <c r="R55" s="23">
        <v>226.67456200000001</v>
      </c>
      <c r="S55" s="23">
        <v>229.70583400000001</v>
      </c>
      <c r="T55" s="23">
        <v>232.73710600000001</v>
      </c>
      <c r="U55" s="23">
        <v>235.76837800000001</v>
      </c>
      <c r="V55" s="23">
        <v>238.79965000000001</v>
      </c>
      <c r="W55" s="23">
        <v>239.42010999999999</v>
      </c>
      <c r="X55" s="23">
        <v>240.04057</v>
      </c>
      <c r="Y55" s="23">
        <v>240.66103000000001</v>
      </c>
      <c r="Z55" s="23">
        <v>241.28148999999999</v>
      </c>
      <c r="AA55" s="23">
        <v>241.90195</v>
      </c>
      <c r="AB55" s="23">
        <v>242.967354</v>
      </c>
      <c r="AC55" s="23">
        <v>244.032758</v>
      </c>
      <c r="AD55" s="23">
        <v>245.098162</v>
      </c>
      <c r="AE55" s="23">
        <v>246.163566</v>
      </c>
      <c r="AF55" s="24">
        <v>246.6753032</v>
      </c>
      <c r="AG55">
        <v>248.294374</v>
      </c>
    </row>
    <row r="56" spans="1:33">
      <c r="A56" s="27" t="s">
        <v>46</v>
      </c>
      <c r="B56" s="23">
        <v>306.08393009999998</v>
      </c>
      <c r="C56" s="23">
        <v>309.73824350000001</v>
      </c>
      <c r="D56" s="23">
        <v>296.09484689999999</v>
      </c>
      <c r="E56" s="23">
        <v>292.44714340000002</v>
      </c>
      <c r="F56" s="23">
        <v>297.67857980000002</v>
      </c>
      <c r="G56" s="23">
        <v>292.4940143</v>
      </c>
      <c r="H56" s="23">
        <v>298.90423010000001</v>
      </c>
      <c r="I56" s="23">
        <v>309.19947619999999</v>
      </c>
      <c r="J56" s="23">
        <v>308.61567489999999</v>
      </c>
      <c r="K56" s="23">
        <v>301.96086489999999</v>
      </c>
      <c r="L56" s="23">
        <v>296.0235088</v>
      </c>
      <c r="M56" s="23">
        <v>292.91037130000001</v>
      </c>
      <c r="N56" s="23">
        <v>288.38611550000002</v>
      </c>
      <c r="O56" s="23">
        <v>283.3496452</v>
      </c>
      <c r="P56" s="23">
        <v>288.34399489999998</v>
      </c>
      <c r="Q56" s="23">
        <v>281.30423039999999</v>
      </c>
      <c r="R56" s="23">
        <v>277.26987889999998</v>
      </c>
      <c r="S56" s="23">
        <v>273.8613368</v>
      </c>
      <c r="T56" s="23">
        <v>257.3727523</v>
      </c>
      <c r="U56" s="23">
        <v>260.16561630000001</v>
      </c>
      <c r="V56" s="23">
        <v>261.58991800000001</v>
      </c>
      <c r="W56" s="23">
        <v>261.04444569999998</v>
      </c>
      <c r="X56" s="23">
        <v>260.17188529999999</v>
      </c>
      <c r="Y56" s="23">
        <v>255.55107279999999</v>
      </c>
      <c r="Z56" s="23">
        <v>266.80364520000001</v>
      </c>
      <c r="AA56" s="23">
        <v>269.0339985</v>
      </c>
      <c r="AB56" s="23">
        <v>271.00983380000002</v>
      </c>
      <c r="AC56" s="23">
        <v>274.0652278</v>
      </c>
      <c r="AD56" s="23">
        <v>270.05613</v>
      </c>
      <c r="AE56" s="23">
        <v>269.2115675</v>
      </c>
      <c r="AF56" s="24">
        <v>260.12951129999999</v>
      </c>
      <c r="AG56">
        <v>265.03409099999999</v>
      </c>
    </row>
    <row r="57" spans="1:33">
      <c r="A57" s="26" t="s">
        <v>47</v>
      </c>
      <c r="B57" s="23">
        <v>202.86723409999999</v>
      </c>
      <c r="C57" s="23">
        <v>189.15127580000001</v>
      </c>
      <c r="D57" s="23">
        <v>176.13268540000001</v>
      </c>
      <c r="E57" s="23">
        <v>161.65682029999999</v>
      </c>
      <c r="F57" s="23">
        <v>147.4023498</v>
      </c>
      <c r="G57" s="23">
        <v>134.18215960000001</v>
      </c>
      <c r="H57" s="23">
        <v>131.48830670000001</v>
      </c>
      <c r="I57" s="23">
        <v>132.4731693</v>
      </c>
      <c r="J57" s="23">
        <v>129.5206756</v>
      </c>
      <c r="K57" s="23">
        <v>126.4860643</v>
      </c>
      <c r="L57" s="23">
        <v>124.277857</v>
      </c>
      <c r="M57" s="23">
        <v>129.30798469999999</v>
      </c>
      <c r="N57" s="23">
        <v>133.6794787</v>
      </c>
      <c r="O57" s="23">
        <v>138.8586292</v>
      </c>
      <c r="P57" s="23">
        <v>148.1708031</v>
      </c>
      <c r="Q57" s="23">
        <v>158.32907900000001</v>
      </c>
      <c r="R57" s="23">
        <v>163.2240639</v>
      </c>
      <c r="S57" s="23">
        <v>172.86414199999999</v>
      </c>
      <c r="T57" s="23">
        <v>175.13346139999999</v>
      </c>
      <c r="U57" s="23">
        <v>180.874267</v>
      </c>
      <c r="V57" s="23">
        <v>188.72634729999999</v>
      </c>
      <c r="W57" s="23">
        <v>192.88603269999999</v>
      </c>
      <c r="X57" s="23">
        <v>196.3406693</v>
      </c>
      <c r="Y57" s="23">
        <v>199.70755819999999</v>
      </c>
      <c r="Z57" s="23">
        <v>202.2649619</v>
      </c>
      <c r="AA57" s="23">
        <v>205.10254560000001</v>
      </c>
      <c r="AB57" s="23">
        <v>211.3753595</v>
      </c>
      <c r="AC57" s="23">
        <v>212.64479789999999</v>
      </c>
      <c r="AD57" s="23">
        <v>213.22848149999999</v>
      </c>
      <c r="AE57" s="23">
        <v>214.9775602</v>
      </c>
      <c r="AF57" s="24">
        <v>216.57927290000001</v>
      </c>
      <c r="AG57">
        <v>218.4757175</v>
      </c>
    </row>
    <row r="58" spans="1:33">
      <c r="A58" s="26" t="s">
        <v>73</v>
      </c>
      <c r="B58" s="23">
        <v>1872.363112</v>
      </c>
      <c r="C58" s="23">
        <v>1953.6968690000001</v>
      </c>
      <c r="D58" s="23">
        <v>2035.030626</v>
      </c>
      <c r="E58" s="23">
        <v>2116.364384</v>
      </c>
      <c r="F58" s="23">
        <v>2197.6981409999999</v>
      </c>
      <c r="G58" s="23">
        <v>2266.4446360000002</v>
      </c>
      <c r="H58" s="23">
        <v>2310.016607</v>
      </c>
      <c r="I58" s="23">
        <v>2353.5885790000002</v>
      </c>
      <c r="J58" s="23">
        <v>2397.1605500000001</v>
      </c>
      <c r="K58" s="23">
        <v>2440.7325209999999</v>
      </c>
      <c r="L58" s="23">
        <v>2500.7106269999999</v>
      </c>
      <c r="M58" s="23">
        <v>2568.8918010000002</v>
      </c>
      <c r="N58" s="23">
        <v>2637.0729740000002</v>
      </c>
      <c r="O58" s="23">
        <v>2705.254148</v>
      </c>
      <c r="P58" s="23">
        <v>2773.4353209999999</v>
      </c>
      <c r="Q58" s="23">
        <v>2828.1032049999999</v>
      </c>
      <c r="R58" s="23">
        <v>2882.7710889999998</v>
      </c>
      <c r="S58" s="23">
        <v>2937.4389719999999</v>
      </c>
      <c r="T58" s="23">
        <v>2992.1068559999999</v>
      </c>
      <c r="U58" s="23">
        <v>3023.286114</v>
      </c>
      <c r="V58" s="23">
        <v>3007.48812</v>
      </c>
      <c r="W58" s="23">
        <v>2991.690126</v>
      </c>
      <c r="X58" s="23">
        <v>2975.8921319999999</v>
      </c>
      <c r="Y58" s="23">
        <v>2960.0941379999999</v>
      </c>
      <c r="Z58" s="23">
        <v>2967.0009970000001</v>
      </c>
      <c r="AA58" s="23">
        <v>2985.2602820000002</v>
      </c>
      <c r="AB58" s="23">
        <v>3003.5195669999998</v>
      </c>
      <c r="AC58" s="23">
        <v>3021.7788519999999</v>
      </c>
      <c r="AD58" s="23">
        <v>3040.038137</v>
      </c>
      <c r="AE58" s="23">
        <v>3220.9356290000001</v>
      </c>
      <c r="AF58" s="24">
        <v>3293.0749839999999</v>
      </c>
      <c r="AG58">
        <v>3560.1365350000001</v>
      </c>
    </row>
    <row r="59" spans="1:33">
      <c r="A59" s="26" t="s">
        <v>48</v>
      </c>
      <c r="B59" s="23">
        <v>244.09813940000001</v>
      </c>
      <c r="C59" s="23">
        <v>248.05275810000001</v>
      </c>
      <c r="D59" s="23">
        <v>252.00737670000001</v>
      </c>
      <c r="E59" s="23">
        <v>255.96199540000001</v>
      </c>
      <c r="F59" s="23">
        <v>259.91661399999998</v>
      </c>
      <c r="G59" s="23">
        <v>266.64165129999998</v>
      </c>
      <c r="H59" s="23">
        <v>278.90752600000002</v>
      </c>
      <c r="I59" s="23">
        <v>291.17340059999998</v>
      </c>
      <c r="J59" s="23">
        <v>303.43927530000002</v>
      </c>
      <c r="K59" s="23">
        <v>315.70514989999998</v>
      </c>
      <c r="L59" s="23">
        <v>326.4669773</v>
      </c>
      <c r="M59" s="23">
        <v>336.47678100000002</v>
      </c>
      <c r="N59" s="23">
        <v>346.4865848</v>
      </c>
      <c r="O59" s="23">
        <v>356.49638850000002</v>
      </c>
      <c r="P59" s="23">
        <v>366.50619219999999</v>
      </c>
      <c r="Q59" s="23">
        <v>367.6874957</v>
      </c>
      <c r="R59" s="23">
        <v>368.86879920000001</v>
      </c>
      <c r="S59" s="23">
        <v>370.0501026</v>
      </c>
      <c r="T59" s="23">
        <v>371.23140610000002</v>
      </c>
      <c r="U59" s="23">
        <v>375.11095710000001</v>
      </c>
      <c r="V59" s="23">
        <v>384.38700310000002</v>
      </c>
      <c r="W59" s="23">
        <v>393.66304910000002</v>
      </c>
      <c r="X59" s="23">
        <v>402.93909509999997</v>
      </c>
      <c r="Y59" s="23">
        <v>412.21514100000002</v>
      </c>
      <c r="Z59" s="23">
        <v>415.18466810000001</v>
      </c>
      <c r="AA59" s="23">
        <v>415.00093570000001</v>
      </c>
      <c r="AB59" s="23">
        <v>414.81720330000002</v>
      </c>
      <c r="AC59" s="23">
        <v>414.63347090000002</v>
      </c>
      <c r="AD59" s="23">
        <v>414.44973850000002</v>
      </c>
      <c r="AE59" s="23">
        <v>426.43137589999998</v>
      </c>
      <c r="AF59" s="24">
        <v>395.78341349999999</v>
      </c>
      <c r="AG59">
        <v>427.16772400000002</v>
      </c>
    </row>
    <row r="60" spans="1:33">
      <c r="A60" s="25" t="s">
        <v>49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3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4">
        <v>0</v>
      </c>
      <c r="AG60">
        <v>0</v>
      </c>
    </row>
    <row r="61" spans="1:33">
      <c r="A61" s="26" t="s">
        <v>50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23">
        <v>0</v>
      </c>
      <c r="Y61" s="23">
        <v>0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4">
        <v>0</v>
      </c>
      <c r="AG61">
        <v>0</v>
      </c>
    </row>
    <row r="62" spans="1:33">
      <c r="A62" s="26" t="s">
        <v>51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23">
        <v>0</v>
      </c>
      <c r="X62" s="23">
        <v>0</v>
      </c>
      <c r="Y62" s="23">
        <v>0</v>
      </c>
      <c r="Z62" s="23">
        <v>0</v>
      </c>
      <c r="AA62" s="23">
        <v>0</v>
      </c>
      <c r="AB62" s="23">
        <v>0</v>
      </c>
      <c r="AC62" s="23">
        <v>0</v>
      </c>
      <c r="AD62" s="23">
        <v>0</v>
      </c>
      <c r="AE62" s="23">
        <v>0</v>
      </c>
      <c r="AF62" s="24">
        <v>0</v>
      </c>
      <c r="AG62">
        <v>0</v>
      </c>
    </row>
    <row r="63" spans="1:33">
      <c r="A63" s="28" t="s">
        <v>52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  <c r="Z63" s="23">
        <v>0</v>
      </c>
      <c r="AA63" s="23">
        <v>0</v>
      </c>
      <c r="AB63" s="23">
        <v>0</v>
      </c>
      <c r="AC63" s="23">
        <v>0</v>
      </c>
      <c r="AD63" s="23">
        <v>0</v>
      </c>
      <c r="AE63" s="23">
        <v>0</v>
      </c>
      <c r="AF63" s="24">
        <v>0</v>
      </c>
      <c r="AG63">
        <v>0</v>
      </c>
    </row>
    <row r="64" spans="1:33">
      <c r="A64" s="27" t="s">
        <v>74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4">
        <v>0</v>
      </c>
      <c r="AG64">
        <v>0</v>
      </c>
    </row>
    <row r="65" spans="1:33">
      <c r="A65" s="26" t="s">
        <v>53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0</v>
      </c>
      <c r="W65" s="23">
        <v>0</v>
      </c>
      <c r="X65" s="23">
        <v>0</v>
      </c>
      <c r="Y65" s="23">
        <v>0</v>
      </c>
      <c r="Z65" s="23">
        <v>0</v>
      </c>
      <c r="AA65" s="23">
        <v>0</v>
      </c>
      <c r="AB65" s="23">
        <v>0</v>
      </c>
      <c r="AC65" s="23">
        <v>0</v>
      </c>
      <c r="AD65" s="23">
        <v>0</v>
      </c>
      <c r="AE65" s="23">
        <v>0</v>
      </c>
      <c r="AF65" s="24">
        <v>0</v>
      </c>
      <c r="AG65">
        <v>0</v>
      </c>
    </row>
    <row r="66" spans="1:33">
      <c r="A66" s="26" t="s">
        <v>54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4">
        <v>0</v>
      </c>
      <c r="AG66">
        <v>0</v>
      </c>
    </row>
    <row r="67" spans="1:33">
      <c r="A67" s="26" t="s">
        <v>57</v>
      </c>
      <c r="B67">
        <f>SUM(B7:B66)</f>
        <v>11823.448148013997</v>
      </c>
      <c r="C67">
        <f t="shared" ref="C67:AF67" si="0">SUM(C7:C66)</f>
        <v>11460.592152805</v>
      </c>
      <c r="D67">
        <f t="shared" si="0"/>
        <v>11272.884549188999</v>
      </c>
      <c r="E67">
        <f t="shared" si="0"/>
        <v>10828.020932812004</v>
      </c>
      <c r="F67">
        <f t="shared" si="0"/>
        <v>10570.067563170001</v>
      </c>
      <c r="G67">
        <f t="shared" si="0"/>
        <v>10361.106755744</v>
      </c>
      <c r="H67">
        <f t="shared" si="0"/>
        <v>10365.197176787999</v>
      </c>
      <c r="I67">
        <f t="shared" si="0"/>
        <v>10254.034851072001</v>
      </c>
      <c r="J67">
        <f t="shared" si="0"/>
        <v>10224.876510819999</v>
      </c>
      <c r="K67">
        <f t="shared" si="0"/>
        <v>10134.245844910001</v>
      </c>
      <c r="L67">
        <f t="shared" si="0"/>
        <v>10043.161272915002</v>
      </c>
      <c r="M67">
        <f t="shared" si="0"/>
        <v>10027.436587123</v>
      </c>
      <c r="N67">
        <f t="shared" si="0"/>
        <v>10047.154319403</v>
      </c>
      <c r="O67">
        <f t="shared" si="0"/>
        <v>10111.661025584001</v>
      </c>
      <c r="P67">
        <f t="shared" si="0"/>
        <v>10157.546439991002</v>
      </c>
      <c r="Q67">
        <f t="shared" si="0"/>
        <v>10194.557178733001</v>
      </c>
      <c r="R67">
        <f t="shared" si="0"/>
        <v>10200.811713090998</v>
      </c>
      <c r="S67">
        <f t="shared" si="0"/>
        <v>10209.693354467998</v>
      </c>
      <c r="T67">
        <f t="shared" si="0"/>
        <v>10100.025055697997</v>
      </c>
      <c r="U67">
        <f t="shared" si="0"/>
        <v>10052.889261464001</v>
      </c>
      <c r="V67">
        <f t="shared" si="0"/>
        <v>9988.8315178779994</v>
      </c>
      <c r="W67">
        <f t="shared" si="0"/>
        <v>10017.379590957002</v>
      </c>
      <c r="X67">
        <f t="shared" si="0"/>
        <v>10099.783666830001</v>
      </c>
      <c r="Y67">
        <f t="shared" si="0"/>
        <v>10118.391011906</v>
      </c>
      <c r="Z67">
        <f t="shared" si="0"/>
        <v>10181.217638578002</v>
      </c>
      <c r="AA67">
        <f t="shared" si="0"/>
        <v>10250.041021727999</v>
      </c>
      <c r="AB67">
        <f t="shared" si="0"/>
        <v>10331.925889550001</v>
      </c>
      <c r="AC67">
        <f t="shared" si="0"/>
        <v>10445.733773042</v>
      </c>
      <c r="AD67">
        <f t="shared" si="0"/>
        <v>10440.260635797998</v>
      </c>
      <c r="AE67">
        <f t="shared" si="0"/>
        <v>10611.826916505001</v>
      </c>
      <c r="AF67">
        <f t="shared" si="0"/>
        <v>10678.762761144999</v>
      </c>
      <c r="AG67">
        <f t="shared" ref="AG67" si="1">SUM(AG7:AG66)</f>
        <v>10963.994549577001</v>
      </c>
    </row>
    <row r="70" spans="1:33">
      <c r="A70" s="26" t="s">
        <v>102</v>
      </c>
      <c r="B70">
        <f>SUM(B63+B64)</f>
        <v>0</v>
      </c>
      <c r="C70">
        <f t="shared" ref="C70:AF70" si="2">SUM(C63+C64)</f>
        <v>0</v>
      </c>
      <c r="D70">
        <f t="shared" si="2"/>
        <v>0</v>
      </c>
      <c r="E70">
        <f t="shared" si="2"/>
        <v>0</v>
      </c>
      <c r="F70">
        <f t="shared" si="2"/>
        <v>0</v>
      </c>
      <c r="G70">
        <f t="shared" si="2"/>
        <v>0</v>
      </c>
      <c r="H70">
        <f t="shared" si="2"/>
        <v>0</v>
      </c>
      <c r="I70">
        <f t="shared" si="2"/>
        <v>0</v>
      </c>
      <c r="J70">
        <f t="shared" si="2"/>
        <v>0</v>
      </c>
      <c r="K70">
        <f t="shared" si="2"/>
        <v>0</v>
      </c>
      <c r="L70">
        <f t="shared" si="2"/>
        <v>0</v>
      </c>
      <c r="M70">
        <f t="shared" si="2"/>
        <v>0</v>
      </c>
      <c r="N70">
        <f t="shared" si="2"/>
        <v>0</v>
      </c>
      <c r="O70">
        <f t="shared" si="2"/>
        <v>0</v>
      </c>
      <c r="P70">
        <f t="shared" si="2"/>
        <v>0</v>
      </c>
      <c r="Q70">
        <f t="shared" si="2"/>
        <v>0</v>
      </c>
      <c r="R70">
        <f t="shared" si="2"/>
        <v>0</v>
      </c>
      <c r="S70">
        <f t="shared" si="2"/>
        <v>0</v>
      </c>
      <c r="T70">
        <f t="shared" si="2"/>
        <v>0</v>
      </c>
      <c r="U70">
        <f t="shared" si="2"/>
        <v>0</v>
      </c>
      <c r="V70">
        <f t="shared" si="2"/>
        <v>0</v>
      </c>
      <c r="W70">
        <f t="shared" si="2"/>
        <v>0</v>
      </c>
      <c r="X70">
        <f t="shared" si="2"/>
        <v>0</v>
      </c>
      <c r="Y70">
        <f t="shared" si="2"/>
        <v>0</v>
      </c>
      <c r="Z70">
        <f t="shared" si="2"/>
        <v>0</v>
      </c>
      <c r="AA70">
        <f t="shared" si="2"/>
        <v>0</v>
      </c>
      <c r="AB70">
        <f t="shared" si="2"/>
        <v>0</v>
      </c>
      <c r="AC70">
        <f t="shared" si="2"/>
        <v>0</v>
      </c>
      <c r="AD70">
        <f t="shared" si="2"/>
        <v>0</v>
      </c>
      <c r="AE70">
        <f t="shared" si="2"/>
        <v>0</v>
      </c>
      <c r="AF70">
        <f t="shared" si="2"/>
        <v>0</v>
      </c>
      <c r="AG70">
        <f t="shared" ref="AG70" si="3">SUM(AG63+AG64)</f>
        <v>0</v>
      </c>
    </row>
    <row r="71" spans="1:33">
      <c r="A71" s="26" t="s">
        <v>76</v>
      </c>
      <c r="B71">
        <f>B67-SUM(B12,B18,B20,B21,B23,B26,B27,B34,B39,B41,B43,B49,B50,B51,B56,B63,B64)</f>
        <v>8645.5782673689973</v>
      </c>
      <c r="C71">
        <f t="shared" ref="C71:AF71" si="4">C67-SUM(C12,C18,C20,C21,C23,C26,C27,C34,C39,C41,C43,C49,C50,C51,C56,C63,C64)</f>
        <v>8355.0766513140006</v>
      </c>
      <c r="D71">
        <f t="shared" si="4"/>
        <v>8249.4184417379984</v>
      </c>
      <c r="E71">
        <f t="shared" si="4"/>
        <v>7849.4498873630037</v>
      </c>
      <c r="F71">
        <f t="shared" si="4"/>
        <v>7635.6981575220016</v>
      </c>
      <c r="G71">
        <f t="shared" si="4"/>
        <v>7470.7443250680008</v>
      </c>
      <c r="H71">
        <f t="shared" si="4"/>
        <v>7404.2845669899989</v>
      </c>
      <c r="I71">
        <f t="shared" si="4"/>
        <v>7309.0018687890006</v>
      </c>
      <c r="J71">
        <f t="shared" si="4"/>
        <v>7259.7491996979988</v>
      </c>
      <c r="K71">
        <f t="shared" si="4"/>
        <v>7198.4562894260016</v>
      </c>
      <c r="L71">
        <f t="shared" si="4"/>
        <v>7105.9214725720012</v>
      </c>
      <c r="M71">
        <f t="shared" si="4"/>
        <v>7107.8526238430004</v>
      </c>
      <c r="N71">
        <f t="shared" si="4"/>
        <v>7181.2773783049997</v>
      </c>
      <c r="O71">
        <f t="shared" si="4"/>
        <v>7275.8317262729997</v>
      </c>
      <c r="P71">
        <f t="shared" si="4"/>
        <v>7374.4127563870024</v>
      </c>
      <c r="Q71">
        <f t="shared" si="4"/>
        <v>7457.8022486900009</v>
      </c>
      <c r="R71">
        <f t="shared" si="4"/>
        <v>7492.3118046949976</v>
      </c>
      <c r="S71">
        <f t="shared" si="4"/>
        <v>7504.6038318749979</v>
      </c>
      <c r="T71">
        <f t="shared" si="4"/>
        <v>7459.7097070479977</v>
      </c>
      <c r="U71">
        <f t="shared" si="4"/>
        <v>7433.8616930320004</v>
      </c>
      <c r="V71">
        <f t="shared" si="4"/>
        <v>7380.5953122709998</v>
      </c>
      <c r="W71">
        <f t="shared" si="4"/>
        <v>7425.1607105290022</v>
      </c>
      <c r="X71">
        <f t="shared" si="4"/>
        <v>7515.9658952110003</v>
      </c>
      <c r="Y71">
        <f t="shared" si="4"/>
        <v>7547.3014810190007</v>
      </c>
      <c r="Z71">
        <f t="shared" si="4"/>
        <v>7563.7823549940022</v>
      </c>
      <c r="AA71">
        <f t="shared" si="4"/>
        <v>7619.1463185499988</v>
      </c>
      <c r="AB71">
        <f t="shared" si="4"/>
        <v>7700.1430646510007</v>
      </c>
      <c r="AC71">
        <f t="shared" si="4"/>
        <v>7806.4362253050003</v>
      </c>
      <c r="AD71">
        <f t="shared" si="4"/>
        <v>7835.9019781039988</v>
      </c>
      <c r="AE71">
        <f t="shared" si="4"/>
        <v>8079.2269787220002</v>
      </c>
      <c r="AF71">
        <f t="shared" si="4"/>
        <v>8205.0423117889986</v>
      </c>
      <c r="AG71">
        <f t="shared" ref="AG71" si="5">AG67-SUM(AG12,AG18,AG20,AG21,AG23,AG26,AG27,AG34,AG39,AG41,AG43,AG49,AG50,AG51,AG56,AG63,AG64)</f>
        <v>8533.7306528160007</v>
      </c>
    </row>
    <row r="72" spans="1:33">
      <c r="A72" s="26" t="s">
        <v>103</v>
      </c>
      <c r="B72">
        <f>SUM(B12,B18,B20,B21,B23,B26,B27,B34,B39,B41,B43,B49,B50,B51,B56)</f>
        <v>3177.8698806450002</v>
      </c>
      <c r="C72">
        <f t="shared" ref="C72:AF72" si="6">SUM(C12,C18,C20,C21,C23,C26,C27,C34,C39,C41,C43,C49,C50,C51,C56)</f>
        <v>3105.5155014909997</v>
      </c>
      <c r="D72">
        <f t="shared" si="6"/>
        <v>3023.466107451</v>
      </c>
      <c r="E72">
        <f t="shared" si="6"/>
        <v>2978.5710454490004</v>
      </c>
      <c r="F72">
        <f t="shared" si="6"/>
        <v>2934.3694056480003</v>
      </c>
      <c r="G72">
        <f t="shared" si="6"/>
        <v>2890.3624306759998</v>
      </c>
      <c r="H72">
        <f t="shared" si="6"/>
        <v>2960.9126097979997</v>
      </c>
      <c r="I72">
        <f t="shared" si="6"/>
        <v>2945.0329822830004</v>
      </c>
      <c r="J72">
        <f t="shared" si="6"/>
        <v>2965.1273111220003</v>
      </c>
      <c r="K72">
        <f t="shared" si="6"/>
        <v>2935.7895554840002</v>
      </c>
      <c r="L72">
        <f t="shared" si="6"/>
        <v>2937.2398003430003</v>
      </c>
      <c r="M72">
        <f t="shared" si="6"/>
        <v>2919.5839632799998</v>
      </c>
      <c r="N72">
        <f t="shared" si="6"/>
        <v>2865.8769410980003</v>
      </c>
      <c r="O72">
        <f t="shared" si="6"/>
        <v>2835.8292993110003</v>
      </c>
      <c r="P72">
        <f t="shared" si="6"/>
        <v>2783.1336836039995</v>
      </c>
      <c r="Q72">
        <f t="shared" si="6"/>
        <v>2736.7549300429996</v>
      </c>
      <c r="R72">
        <f t="shared" si="6"/>
        <v>2708.4999083960001</v>
      </c>
      <c r="S72">
        <f t="shared" si="6"/>
        <v>2705.0895225929999</v>
      </c>
      <c r="T72">
        <f t="shared" si="6"/>
        <v>2640.3153486499996</v>
      </c>
      <c r="U72">
        <f t="shared" si="6"/>
        <v>2619.0275684320004</v>
      </c>
      <c r="V72">
        <f t="shared" si="6"/>
        <v>2608.2362056069996</v>
      </c>
      <c r="W72">
        <f t="shared" si="6"/>
        <v>2592.2188804279995</v>
      </c>
      <c r="X72">
        <f t="shared" si="6"/>
        <v>2583.8177716190003</v>
      </c>
      <c r="Y72">
        <f t="shared" si="6"/>
        <v>2571.0895308869995</v>
      </c>
      <c r="Z72">
        <f t="shared" si="6"/>
        <v>2617.4352835839995</v>
      </c>
      <c r="AA72">
        <f t="shared" si="6"/>
        <v>2630.8947031779999</v>
      </c>
      <c r="AB72">
        <f t="shared" si="6"/>
        <v>2631.7828248989999</v>
      </c>
      <c r="AC72">
        <f t="shared" si="6"/>
        <v>2639.2975477370001</v>
      </c>
      <c r="AD72">
        <f t="shared" si="6"/>
        <v>2604.3586576939997</v>
      </c>
      <c r="AE72">
        <f t="shared" si="6"/>
        <v>2532.5999377830003</v>
      </c>
      <c r="AF72">
        <f t="shared" si="6"/>
        <v>2473.7204493559998</v>
      </c>
      <c r="AG72">
        <f t="shared" ref="AG72" si="7">SUM(AG12,AG18,AG20,AG21,AG23,AG26,AG27,AG34,AG39,AG41,AG43,AG49,AG50,AG51,AG56)</f>
        <v>2430.2638967610001</v>
      </c>
    </row>
  </sheetData>
  <pageMargins left="0.7" right="0.7" top="0.75" bottom="0.75" header="0.3" footer="0.3"/>
  <pageSetup paperSize="9" orientation="portrait" r:id="rId1"/>
  <ignoredErrors>
    <ignoredError sqref="B67:AG67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K32"/>
  <sheetViews>
    <sheetView zoomScale="50" zoomScaleNormal="50" workbookViewId="0"/>
  </sheetViews>
  <sheetFormatPr baseColWidth="10" defaultColWidth="9.140625" defaultRowHeight="15"/>
  <sheetData>
    <row r="2" spans="1:37">
      <c r="A2" s="1" t="s">
        <v>77</v>
      </c>
    </row>
    <row r="3" spans="1:37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>
      <c r="A4" t="s">
        <v>64</v>
      </c>
      <c r="D4" s="3">
        <f>'NOx-CEIP 2023'!B71</f>
        <v>22728.029394199999</v>
      </c>
      <c r="E4" s="3">
        <f>'NOx-CEIP 2023'!C71</f>
        <v>21535.650641586995</v>
      </c>
      <c r="F4" s="3">
        <f>'NOx-CEIP 2023'!D71</f>
        <v>20837.935662735996</v>
      </c>
      <c r="G4" s="3">
        <f>'NOx-CEIP 2023'!E71</f>
        <v>19798.833119450996</v>
      </c>
      <c r="H4" s="3">
        <f>'NOx-CEIP 2023'!F71</f>
        <v>18961.840432032994</v>
      </c>
      <c r="I4" s="3">
        <f>'NOx-CEIP 2023'!G71</f>
        <v>18409.953240300012</v>
      </c>
      <c r="J4" s="3">
        <f>'NOx-CEIP 2023'!H71</f>
        <v>18238.854430542</v>
      </c>
      <c r="K4" s="3">
        <f>'NOx-CEIP 2023'!I71</f>
        <v>17956.483409331002</v>
      </c>
      <c r="L4" s="3">
        <f>'NOx-CEIP 2023'!J71</f>
        <v>17638.671068726999</v>
      </c>
      <c r="M4" s="3">
        <f>'NOx-CEIP 2023'!K71</f>
        <v>17284.510296721994</v>
      </c>
      <c r="N4" s="3">
        <f>'NOx-CEIP 2023'!L71</f>
        <v>17362.387296014003</v>
      </c>
      <c r="O4" s="3">
        <f>'NOx-CEIP 2023'!M71</f>
        <v>17386.405215884995</v>
      </c>
      <c r="P4" s="3">
        <f>'NOx-CEIP 2023'!N71</f>
        <v>17397.094996754997</v>
      </c>
      <c r="Q4" s="3">
        <f>'NOx-CEIP 2023'!O71</f>
        <v>17524.954793202007</v>
      </c>
      <c r="R4" s="3">
        <f>'NOx-CEIP 2023'!P71</f>
        <v>17617.969828736008</v>
      </c>
      <c r="S4" s="3">
        <f>'NOx-CEIP 2023'!Q71</f>
        <v>17783.219356418002</v>
      </c>
      <c r="T4" s="3">
        <f>'NOx-CEIP 2023'!R71</f>
        <v>17666.831021241996</v>
      </c>
      <c r="U4" s="3">
        <f>'NOx-CEIP 2023'!S71</f>
        <v>17602.517491079998</v>
      </c>
      <c r="V4" s="3">
        <f>'NOx-CEIP 2023'!T71</f>
        <v>17171.251571674002</v>
      </c>
      <c r="W4" s="3">
        <f>'NOx-CEIP 2023'!U71</f>
        <v>16968.370633450999</v>
      </c>
      <c r="X4" s="3">
        <f>'NOx-CEIP 2023'!V71</f>
        <v>16928.587029021997</v>
      </c>
      <c r="Y4" s="3">
        <f>'NOx-CEIP 2023'!W71</f>
        <v>17081.355934396004</v>
      </c>
      <c r="Z4" s="3">
        <f>'NOx-CEIP 2023'!X71</f>
        <v>17049.752208625992</v>
      </c>
      <c r="AA4" s="3">
        <f>'NOx-CEIP 2023'!Y71</f>
        <v>16965.827141968999</v>
      </c>
      <c r="AB4" s="3">
        <f>'NOx-CEIP 2023'!Z71</f>
        <v>16890.764039323996</v>
      </c>
      <c r="AC4" s="3">
        <f>'NOx-CEIP 2023'!AA71</f>
        <v>16917.521983322993</v>
      </c>
      <c r="AD4" s="3">
        <f>'NOx-CEIP 2023'!AB71</f>
        <v>16910.131247252997</v>
      </c>
      <c r="AE4" s="3">
        <f>'NOx-CEIP 2023'!AC71</f>
        <v>17007.382966015997</v>
      </c>
      <c r="AF4" s="3">
        <f>'NOx-CEIP 2023'!AD71</f>
        <v>16920.196798606998</v>
      </c>
      <c r="AG4" s="3">
        <f>'NOx-CEIP 2023'!AE71</f>
        <v>17010.768992491005</v>
      </c>
      <c r="AH4" s="3">
        <f>'NOx-CEIP 2023'!AF71</f>
        <v>16338.544591367001</v>
      </c>
      <c r="AI4" s="3">
        <f>'NOx-CEIP 2023'!AG71</f>
        <v>17305.778855024997</v>
      </c>
      <c r="AJ4" s="3">
        <f>'NOx-CEIP 2023'!AH71</f>
        <v>0</v>
      </c>
      <c r="AK4" s="3">
        <f>'NOx-CEIP 2023'!AI71</f>
        <v>0</v>
      </c>
    </row>
    <row r="5" spans="1:37">
      <c r="A5" t="s">
        <v>63</v>
      </c>
      <c r="D5" s="3">
        <f>'NH3-CEIP 2023'!B71</f>
        <v>8645.5782673689973</v>
      </c>
      <c r="E5" s="3">
        <f>'NH3-CEIP 2023'!C71</f>
        <v>8355.0766513140006</v>
      </c>
      <c r="F5" s="3">
        <f>'NH3-CEIP 2023'!D71</f>
        <v>8249.4184417379984</v>
      </c>
      <c r="G5" s="3">
        <f>'NH3-CEIP 2023'!E71</f>
        <v>7849.4498873630037</v>
      </c>
      <c r="H5" s="3">
        <f>'NH3-CEIP 2023'!F71</f>
        <v>7635.6981575220016</v>
      </c>
      <c r="I5" s="3">
        <f>'NH3-CEIP 2023'!G71</f>
        <v>7470.7443250680008</v>
      </c>
      <c r="J5" s="3">
        <f>'NH3-CEIP 2023'!H71</f>
        <v>7404.2845669899989</v>
      </c>
      <c r="K5" s="3">
        <f>'NH3-CEIP 2023'!I71</f>
        <v>7309.0018687890006</v>
      </c>
      <c r="L5" s="3">
        <f>'NH3-CEIP 2023'!J71</f>
        <v>7259.7491996979988</v>
      </c>
      <c r="M5" s="3">
        <f>'NH3-CEIP 2023'!K71</f>
        <v>7198.4562894260016</v>
      </c>
      <c r="N5" s="3">
        <f>'NH3-CEIP 2023'!L71</f>
        <v>7105.9214725720012</v>
      </c>
      <c r="O5" s="3">
        <f>'NH3-CEIP 2023'!M71</f>
        <v>7107.8526238430004</v>
      </c>
      <c r="P5" s="3">
        <f>'NH3-CEIP 2023'!N71</f>
        <v>7181.2773783049997</v>
      </c>
      <c r="Q5" s="3">
        <f>'NH3-CEIP 2023'!O71</f>
        <v>7275.8317262729997</v>
      </c>
      <c r="R5" s="3">
        <f>'NH3-CEIP 2023'!P71</f>
        <v>7374.4127563870024</v>
      </c>
      <c r="S5" s="3">
        <f>'NH3-CEIP 2023'!Q71</f>
        <v>7457.8022486900009</v>
      </c>
      <c r="T5" s="3">
        <f>'NH3-CEIP 2023'!R71</f>
        <v>7492.3118046949976</v>
      </c>
      <c r="U5" s="3">
        <f>'NH3-CEIP 2023'!S71</f>
        <v>7504.6038318749979</v>
      </c>
      <c r="V5" s="3">
        <f>'NH3-CEIP 2023'!T71</f>
        <v>7459.7097070479977</v>
      </c>
      <c r="W5" s="3">
        <f>'NH3-CEIP 2023'!U71</f>
        <v>7433.8616930320004</v>
      </c>
      <c r="X5" s="3">
        <f>'NH3-CEIP 2023'!V71</f>
        <v>7380.5953122709998</v>
      </c>
      <c r="Y5" s="3">
        <f>'NH3-CEIP 2023'!W71</f>
        <v>7425.1607105290022</v>
      </c>
      <c r="Z5" s="3">
        <f>'NH3-CEIP 2023'!X71</f>
        <v>7515.9658952110003</v>
      </c>
      <c r="AA5" s="3">
        <f>'NH3-CEIP 2023'!Y71</f>
        <v>7547.3014810190007</v>
      </c>
      <c r="AB5" s="3">
        <f>'NH3-CEIP 2023'!Z71</f>
        <v>7563.7823549940022</v>
      </c>
      <c r="AC5" s="3">
        <f>'NH3-CEIP 2023'!AA71</f>
        <v>7619.1463185499988</v>
      </c>
      <c r="AD5" s="3">
        <f>'NH3-CEIP 2023'!AB71</f>
        <v>7700.1430646510007</v>
      </c>
      <c r="AE5" s="3">
        <f>'NH3-CEIP 2023'!AC71</f>
        <v>7806.4362253050003</v>
      </c>
      <c r="AF5" s="3">
        <f>'NH3-CEIP 2023'!AD71</f>
        <v>7835.9019781039988</v>
      </c>
      <c r="AG5" s="3">
        <f>'NH3-CEIP 2023'!AE71</f>
        <v>8079.2269787220002</v>
      </c>
      <c r="AH5" s="3">
        <f>'NH3-CEIP 2023'!AF71</f>
        <v>8205.0423117889986</v>
      </c>
      <c r="AI5" s="3">
        <f>'NH3-CEIP 2023'!AG71</f>
        <v>8533.7306528160007</v>
      </c>
      <c r="AJ5" s="3">
        <f>'NH3-CEIP 2023'!AH71</f>
        <v>0</v>
      </c>
      <c r="AK5" s="3">
        <f>'NH3-CEIP 2023'!AI71</f>
        <v>0</v>
      </c>
    </row>
    <row r="7" spans="1:37">
      <c r="A7" t="s">
        <v>65</v>
      </c>
      <c r="D7">
        <f t="shared" ref="D7:AE7" si="0">D4*14/46</f>
        <v>6917.2263373652168</v>
      </c>
      <c r="E7">
        <f t="shared" si="0"/>
        <v>6554.3284561351729</v>
      </c>
      <c r="F7">
        <f t="shared" si="0"/>
        <v>6341.9804190935629</v>
      </c>
      <c r="G7">
        <f t="shared" si="0"/>
        <v>6025.7318189633461</v>
      </c>
      <c r="H7">
        <f t="shared" si="0"/>
        <v>5770.9949140969975</v>
      </c>
      <c r="I7">
        <f t="shared" si="0"/>
        <v>5603.0292470478298</v>
      </c>
      <c r="J7">
        <f t="shared" si="0"/>
        <v>5550.9556962519127</v>
      </c>
      <c r="K7">
        <f t="shared" si="0"/>
        <v>5465.0166897963918</v>
      </c>
      <c r="L7">
        <f t="shared" si="0"/>
        <v>5368.2911948299561</v>
      </c>
      <c r="M7">
        <f t="shared" si="0"/>
        <v>5260.5031337849541</v>
      </c>
      <c r="N7">
        <f t="shared" si="0"/>
        <v>5284.2048292216532</v>
      </c>
      <c r="O7">
        <f t="shared" si="0"/>
        <v>5291.5146309215206</v>
      </c>
      <c r="P7">
        <f t="shared" si="0"/>
        <v>5294.7680424906512</v>
      </c>
      <c r="Q7">
        <f t="shared" si="0"/>
        <v>5333.6818935832198</v>
      </c>
      <c r="R7">
        <f t="shared" si="0"/>
        <v>5361.990817441394</v>
      </c>
      <c r="S7">
        <f t="shared" si="0"/>
        <v>5412.2841519533049</v>
      </c>
      <c r="T7">
        <f t="shared" si="0"/>
        <v>5376.8616151606084</v>
      </c>
      <c r="U7">
        <f t="shared" si="0"/>
        <v>5357.2879320678257</v>
      </c>
      <c r="V7">
        <f t="shared" si="0"/>
        <v>5226.0330870312182</v>
      </c>
      <c r="W7">
        <f t="shared" si="0"/>
        <v>5164.2867145285645</v>
      </c>
      <c r="X7">
        <f t="shared" si="0"/>
        <v>5152.1786610066947</v>
      </c>
      <c r="Y7">
        <f t="shared" si="0"/>
        <v>5198.6735452509574</v>
      </c>
      <c r="Z7">
        <f t="shared" si="0"/>
        <v>5189.0550200166062</v>
      </c>
      <c r="AA7">
        <f t="shared" si="0"/>
        <v>5163.5126084253479</v>
      </c>
      <c r="AB7">
        <f t="shared" si="0"/>
        <v>5140.6673163159985</v>
      </c>
      <c r="AC7">
        <f t="shared" si="0"/>
        <v>5148.8110384026504</v>
      </c>
      <c r="AD7">
        <f t="shared" si="0"/>
        <v>5146.5616839465647</v>
      </c>
      <c r="AE7">
        <f t="shared" si="0"/>
        <v>5176.1600331353038</v>
      </c>
      <c r="AF7">
        <f t="shared" ref="AF7:AG7" si="1">AF4*14/46</f>
        <v>5149.6251126195211</v>
      </c>
      <c r="AG7">
        <f t="shared" si="1"/>
        <v>5177.1905629320445</v>
      </c>
      <c r="AH7">
        <f t="shared" ref="AH7:AK7" si="2">AH4*14/46</f>
        <v>4972.600527807348</v>
      </c>
      <c r="AI7">
        <f t="shared" si="2"/>
        <v>5266.9761732684774</v>
      </c>
      <c r="AJ7">
        <f t="shared" si="2"/>
        <v>0</v>
      </c>
      <c r="AK7">
        <f t="shared" si="2"/>
        <v>0</v>
      </c>
    </row>
    <row r="8" spans="1:37">
      <c r="A8" t="s">
        <v>66</v>
      </c>
      <c r="D8">
        <f t="shared" ref="D8:H8" si="3">D5*14/17</f>
        <v>7119.8879848921151</v>
      </c>
      <c r="E8">
        <f t="shared" si="3"/>
        <v>6880.651359905648</v>
      </c>
      <c r="F8">
        <f t="shared" si="3"/>
        <v>6793.6387167254097</v>
      </c>
      <c r="G8">
        <f t="shared" si="3"/>
        <v>6464.2528484165905</v>
      </c>
      <c r="H8">
        <f t="shared" si="3"/>
        <v>6288.2220120769425</v>
      </c>
      <c r="I8">
        <f>I5*14/17</f>
        <v>6152.3776794677651</v>
      </c>
      <c r="J8">
        <f t="shared" ref="J8:AE8" si="4">J5*14/17</f>
        <v>6097.6461139917637</v>
      </c>
      <c r="K8">
        <f t="shared" si="4"/>
        <v>6019.1780095909417</v>
      </c>
      <c r="L8">
        <f t="shared" si="4"/>
        <v>5978.6169879865874</v>
      </c>
      <c r="M8">
        <f t="shared" si="4"/>
        <v>5928.1404736449422</v>
      </c>
      <c r="N8">
        <f t="shared" si="4"/>
        <v>5851.9353303534126</v>
      </c>
      <c r="O8">
        <f t="shared" si="4"/>
        <v>5853.5256902236479</v>
      </c>
      <c r="P8">
        <f t="shared" si="4"/>
        <v>5913.9931350747056</v>
      </c>
      <c r="Q8">
        <f t="shared" si="4"/>
        <v>5991.8614216365886</v>
      </c>
      <c r="R8">
        <f t="shared" si="4"/>
        <v>6073.0457993775317</v>
      </c>
      <c r="S8">
        <f t="shared" si="4"/>
        <v>6141.7194989211775</v>
      </c>
      <c r="T8">
        <f t="shared" si="4"/>
        <v>6170.1391332782332</v>
      </c>
      <c r="U8">
        <f t="shared" si="4"/>
        <v>6180.2619791911748</v>
      </c>
      <c r="V8">
        <f t="shared" si="4"/>
        <v>6143.2903469807043</v>
      </c>
      <c r="W8">
        <f t="shared" si="4"/>
        <v>6122.0037472028243</v>
      </c>
      <c r="X8">
        <f t="shared" si="4"/>
        <v>6078.1373159878822</v>
      </c>
      <c r="Y8">
        <f t="shared" si="4"/>
        <v>6114.8382322003545</v>
      </c>
      <c r="Z8">
        <f t="shared" si="4"/>
        <v>6189.6189725267059</v>
      </c>
      <c r="AA8">
        <f t="shared" si="4"/>
        <v>6215.424749074471</v>
      </c>
      <c r="AB8">
        <f t="shared" si="4"/>
        <v>6228.9972335244729</v>
      </c>
      <c r="AC8">
        <f t="shared" si="4"/>
        <v>6274.5910858647048</v>
      </c>
      <c r="AD8">
        <f t="shared" si="4"/>
        <v>6341.294288536119</v>
      </c>
      <c r="AE8">
        <f t="shared" si="4"/>
        <v>6428.8298326041186</v>
      </c>
      <c r="AF8">
        <f t="shared" ref="AF8:AG8" si="5">AF5*14/17</f>
        <v>6453.0957466738819</v>
      </c>
      <c r="AG8">
        <f t="shared" si="5"/>
        <v>6653.4810413004707</v>
      </c>
      <c r="AH8">
        <f t="shared" ref="AH8:AK8" si="6">AH5*14/17</f>
        <v>6757.0936685321158</v>
      </c>
      <c r="AI8">
        <f t="shared" si="6"/>
        <v>7027.7781846720009</v>
      </c>
      <c r="AJ8">
        <f t="shared" si="6"/>
        <v>0</v>
      </c>
      <c r="AK8">
        <f t="shared" si="6"/>
        <v>0</v>
      </c>
    </row>
    <row r="9" spans="1:37">
      <c r="A9" t="s">
        <v>67</v>
      </c>
      <c r="D9">
        <f t="shared" ref="D9:H9" si="7">D7+D8</f>
        <v>14037.114322257332</v>
      </c>
      <c r="E9">
        <f t="shared" si="7"/>
        <v>13434.979816040821</v>
      </c>
      <c r="F9">
        <f t="shared" si="7"/>
        <v>13135.619135818972</v>
      </c>
      <c r="G9">
        <f t="shared" si="7"/>
        <v>12489.984667379937</v>
      </c>
      <c r="H9">
        <f t="shared" si="7"/>
        <v>12059.21692617394</v>
      </c>
      <c r="I9">
        <f>I7+I8</f>
        <v>11755.406926515596</v>
      </c>
      <c r="J9">
        <f t="shared" ref="J9:AD9" si="8">J7+J8</f>
        <v>11648.601810243676</v>
      </c>
      <c r="K9">
        <f t="shared" si="8"/>
        <v>11484.194699387333</v>
      </c>
      <c r="L9">
        <f t="shared" si="8"/>
        <v>11346.908182816544</v>
      </c>
      <c r="M9">
        <f t="shared" si="8"/>
        <v>11188.643607429896</v>
      </c>
      <c r="N9">
        <f t="shared" si="8"/>
        <v>11136.140159575065</v>
      </c>
      <c r="O9">
        <f t="shared" si="8"/>
        <v>11145.040321145168</v>
      </c>
      <c r="P9">
        <f t="shared" si="8"/>
        <v>11208.761177565357</v>
      </c>
      <c r="Q9">
        <f t="shared" si="8"/>
        <v>11325.543315219809</v>
      </c>
      <c r="R9">
        <f t="shared" si="8"/>
        <v>11435.036616818925</v>
      </c>
      <c r="S9">
        <f t="shared" si="8"/>
        <v>11554.003650874482</v>
      </c>
      <c r="T9">
        <f t="shared" si="8"/>
        <v>11547.000748438841</v>
      </c>
      <c r="U9">
        <f t="shared" si="8"/>
        <v>11537.549911259001</v>
      </c>
      <c r="V9">
        <f t="shared" si="8"/>
        <v>11369.323434011923</v>
      </c>
      <c r="W9">
        <f t="shared" si="8"/>
        <v>11286.290461731389</v>
      </c>
      <c r="X9">
        <f t="shared" si="8"/>
        <v>11230.315976994578</v>
      </c>
      <c r="Y9">
        <f t="shared" si="8"/>
        <v>11313.511777451313</v>
      </c>
      <c r="Z9">
        <f t="shared" si="8"/>
        <v>11378.673992543312</v>
      </c>
      <c r="AA9">
        <f t="shared" si="8"/>
        <v>11378.937357499819</v>
      </c>
      <c r="AB9">
        <f t="shared" si="8"/>
        <v>11369.664549840472</v>
      </c>
      <c r="AC9">
        <f t="shared" si="8"/>
        <v>11423.402124267355</v>
      </c>
      <c r="AD9">
        <f t="shared" si="8"/>
        <v>11487.855972482685</v>
      </c>
      <c r="AE9">
        <f>AE7+AE8</f>
        <v>11604.989865739422</v>
      </c>
      <c r="AF9">
        <f>AF7+AF8</f>
        <v>11602.720859293404</v>
      </c>
      <c r="AG9">
        <f>AG7+AG8</f>
        <v>11830.671604232515</v>
      </c>
      <c r="AH9">
        <f t="shared" ref="AH9:AK9" si="9">AH7+AH8</f>
        <v>11729.694196339464</v>
      </c>
      <c r="AI9">
        <f t="shared" si="9"/>
        <v>12294.754357940477</v>
      </c>
      <c r="AJ9">
        <f t="shared" si="9"/>
        <v>0</v>
      </c>
      <c r="AK9">
        <f t="shared" si="9"/>
        <v>0</v>
      </c>
    </row>
    <row r="28" spans="1:37">
      <c r="A28" t="s">
        <v>95</v>
      </c>
    </row>
    <row r="29" spans="1:37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>
      <c r="A30" t="s">
        <v>68</v>
      </c>
      <c r="D30">
        <f t="shared" ref="D30:AK30" si="10">100*D4/AVERAGE($K4:$Q4)</f>
        <v>129.82092816630325</v>
      </c>
      <c r="E30">
        <f t="shared" si="10"/>
        <v>123.0101433989489</v>
      </c>
      <c r="F30">
        <f t="shared" si="10"/>
        <v>119.02484381230353</v>
      </c>
      <c r="G30">
        <f t="shared" si="10"/>
        <v>113.08956212599729</v>
      </c>
      <c r="H30">
        <f t="shared" si="10"/>
        <v>108.30871792413514</v>
      </c>
      <c r="I30">
        <f t="shared" si="10"/>
        <v>105.15637654727324</v>
      </c>
      <c r="J30">
        <f t="shared" si="10"/>
        <v>104.17907200820909</v>
      </c>
      <c r="K30">
        <f t="shared" si="10"/>
        <v>102.56618831182345</v>
      </c>
      <c r="L30">
        <f t="shared" si="10"/>
        <v>100.75086625621023</v>
      </c>
      <c r="M30">
        <f t="shared" si="10"/>
        <v>98.727924480469781</v>
      </c>
      <c r="N30">
        <f t="shared" si="10"/>
        <v>99.172752501216507</v>
      </c>
      <c r="O30">
        <f t="shared" si="10"/>
        <v>99.309941194358188</v>
      </c>
      <c r="P30">
        <f t="shared" si="10"/>
        <v>99.371000481565545</v>
      </c>
      <c r="Q30">
        <f t="shared" si="10"/>
        <v>100.10132677435631</v>
      </c>
      <c r="R30">
        <f t="shared" si="10"/>
        <v>100.63262220859784</v>
      </c>
      <c r="S30">
        <f t="shared" si="10"/>
        <v>101.57651605397425</v>
      </c>
      <c r="T30">
        <f t="shared" si="10"/>
        <v>100.91171395264753</v>
      </c>
      <c r="U30">
        <f t="shared" si="10"/>
        <v>100.54435952721666</v>
      </c>
      <c r="V30">
        <f t="shared" si="10"/>
        <v>98.080998495218523</v>
      </c>
      <c r="W30">
        <f t="shared" si="10"/>
        <v>96.922156641816031</v>
      </c>
      <c r="X30">
        <f t="shared" si="10"/>
        <v>96.694915451513282</v>
      </c>
      <c r="Y30">
        <f t="shared" si="10"/>
        <v>97.567520847547527</v>
      </c>
      <c r="Z30">
        <f t="shared" si="10"/>
        <v>97.387002557034265</v>
      </c>
      <c r="AA30">
        <f t="shared" si="10"/>
        <v>96.907628394811013</v>
      </c>
      <c r="AB30">
        <f t="shared" si="10"/>
        <v>96.478873156624658</v>
      </c>
      <c r="AC30">
        <f t="shared" si="10"/>
        <v>96.631712677619745</v>
      </c>
      <c r="AD30">
        <f t="shared" si="10"/>
        <v>96.589497305587358</v>
      </c>
      <c r="AE30">
        <f t="shared" si="10"/>
        <v>97.144992380703854</v>
      </c>
      <c r="AF30">
        <f t="shared" si="10"/>
        <v>96.646991037077143</v>
      </c>
      <c r="AG30">
        <f t="shared" si="10"/>
        <v>97.164333129176015</v>
      </c>
      <c r="AH30">
        <f t="shared" si="10"/>
        <v>93.324633955246497</v>
      </c>
      <c r="AI30">
        <f t="shared" si="10"/>
        <v>98.849409010948236</v>
      </c>
      <c r="AJ30">
        <f t="shared" si="10"/>
        <v>0</v>
      </c>
      <c r="AK30">
        <f t="shared" si="10"/>
        <v>0</v>
      </c>
    </row>
    <row r="31" spans="1:37">
      <c r="A31" t="s">
        <v>69</v>
      </c>
      <c r="D31">
        <f t="shared" ref="D31:AK31" si="11">100*D5/AVERAGE($K5:$Q5)</f>
        <v>119.98679410931223</v>
      </c>
      <c r="E31">
        <f t="shared" si="11"/>
        <v>115.95509645808956</v>
      </c>
      <c r="F31">
        <f t="shared" si="11"/>
        <v>114.48872955395737</v>
      </c>
      <c r="G31">
        <f t="shared" si="11"/>
        <v>108.93780593730075</v>
      </c>
      <c r="H31">
        <f t="shared" si="11"/>
        <v>105.97127391297769</v>
      </c>
      <c r="I31">
        <f t="shared" si="11"/>
        <v>103.68197863160799</v>
      </c>
      <c r="J31">
        <f t="shared" si="11"/>
        <v>102.75962351984441</v>
      </c>
      <c r="K31">
        <f t="shared" si="11"/>
        <v>101.4372521135993</v>
      </c>
      <c r="L31">
        <f t="shared" si="11"/>
        <v>100.75370386699318</v>
      </c>
      <c r="M31">
        <f t="shared" si="11"/>
        <v>99.903056336228914</v>
      </c>
      <c r="N31">
        <f t="shared" si="11"/>
        <v>98.618821126687195</v>
      </c>
      <c r="O31">
        <f t="shared" si="11"/>
        <v>98.645622416639299</v>
      </c>
      <c r="P31">
        <f t="shared" si="11"/>
        <v>99.664640534769148</v>
      </c>
      <c r="Q31">
        <f t="shared" si="11"/>
        <v>100.97690360508305</v>
      </c>
      <c r="R31">
        <f t="shared" si="11"/>
        <v>102.34505058121033</v>
      </c>
      <c r="S31">
        <f t="shared" si="11"/>
        <v>103.50236331778045</v>
      </c>
      <c r="T31">
        <f t="shared" si="11"/>
        <v>103.98130074256828</v>
      </c>
      <c r="U31">
        <f t="shared" si="11"/>
        <v>104.15189441355493</v>
      </c>
      <c r="V31">
        <f t="shared" si="11"/>
        <v>103.52883578800686</v>
      </c>
      <c r="W31">
        <f t="shared" si="11"/>
        <v>103.17010670824389</v>
      </c>
      <c r="X31">
        <f t="shared" si="11"/>
        <v>102.43085456527955</v>
      </c>
      <c r="Y31">
        <f t="shared" si="11"/>
        <v>103.04935099198644</v>
      </c>
      <c r="Z31">
        <f t="shared" si="11"/>
        <v>104.3095816742555</v>
      </c>
      <c r="AA31">
        <f t="shared" si="11"/>
        <v>104.74446947081043</v>
      </c>
      <c r="AB31">
        <f t="shared" si="11"/>
        <v>104.97319763348794</v>
      </c>
      <c r="AC31">
        <f t="shared" si="11"/>
        <v>105.74156086968017</v>
      </c>
      <c r="AD31">
        <f t="shared" si="11"/>
        <v>106.86566611717134</v>
      </c>
      <c r="AE31">
        <f t="shared" si="11"/>
        <v>108.3408451263946</v>
      </c>
      <c r="AF31">
        <f t="shared" si="11"/>
        <v>108.74978263236959</v>
      </c>
      <c r="AG31">
        <f t="shared" si="11"/>
        <v>112.126744340182</v>
      </c>
      <c r="AH31">
        <f t="shared" si="11"/>
        <v>113.8728598685651</v>
      </c>
      <c r="AI31">
        <f t="shared" si="11"/>
        <v>118.43452816665803</v>
      </c>
      <c r="AJ31">
        <f t="shared" si="11"/>
        <v>0</v>
      </c>
      <c r="AK31">
        <f t="shared" si="11"/>
        <v>0</v>
      </c>
    </row>
    <row r="32" spans="1:37">
      <c r="A32" t="s">
        <v>57</v>
      </c>
      <c r="D32">
        <f t="shared" ref="D32:AK32" si="12">100*D9/AVERAGE($K9:$Q9)</f>
        <v>124.63945171740184</v>
      </c>
      <c r="E32">
        <f t="shared" si="12"/>
        <v>119.29293155720372</v>
      </c>
      <c r="F32">
        <f t="shared" si="12"/>
        <v>116.63482461356807</v>
      </c>
      <c r="G32">
        <f t="shared" si="12"/>
        <v>110.90205616068873</v>
      </c>
      <c r="H32">
        <f t="shared" si="12"/>
        <v>107.07714928532569</v>
      </c>
      <c r="I32">
        <f t="shared" si="12"/>
        <v>104.37953559391062</v>
      </c>
      <c r="J32">
        <f t="shared" si="12"/>
        <v>103.43118318848509</v>
      </c>
      <c r="K32">
        <f t="shared" si="12"/>
        <v>101.97136661328739</v>
      </c>
      <c r="L32">
        <f t="shared" si="12"/>
        <v>100.75236135617101</v>
      </c>
      <c r="M32">
        <f t="shared" si="12"/>
        <v>99.347086065992499</v>
      </c>
      <c r="N32">
        <f t="shared" si="12"/>
        <v>98.880893314144402</v>
      </c>
      <c r="O32">
        <f t="shared" si="12"/>
        <v>98.95992033015547</v>
      </c>
      <c r="P32">
        <f t="shared" si="12"/>
        <v>99.525715580150873</v>
      </c>
      <c r="Q32">
        <f t="shared" si="12"/>
        <v>100.56265674009835</v>
      </c>
      <c r="R32">
        <f t="shared" si="12"/>
        <v>101.53487829252975</v>
      </c>
      <c r="S32">
        <f t="shared" si="12"/>
        <v>102.59121975678772</v>
      </c>
      <c r="T32">
        <f t="shared" si="12"/>
        <v>102.52903903360128</v>
      </c>
      <c r="U32">
        <f t="shared" si="12"/>
        <v>102.44512241531899</v>
      </c>
      <c r="V32">
        <f t="shared" si="12"/>
        <v>100.95139262107065</v>
      </c>
      <c r="W32">
        <f t="shared" si="12"/>
        <v>100.21411970999219</v>
      </c>
      <c r="X32">
        <f t="shared" si="12"/>
        <v>99.717106653918549</v>
      </c>
      <c r="Y32">
        <f t="shared" si="12"/>
        <v>100.4558253617712</v>
      </c>
      <c r="Z32">
        <f t="shared" si="12"/>
        <v>101.03441883727493</v>
      </c>
      <c r="AA32">
        <f t="shared" si="12"/>
        <v>101.03675732815184</v>
      </c>
      <c r="AB32">
        <f t="shared" si="12"/>
        <v>100.95442148361793</v>
      </c>
      <c r="AC32">
        <f t="shared" si="12"/>
        <v>101.43157238938279</v>
      </c>
      <c r="AD32">
        <f t="shared" si="12"/>
        <v>102.00387607789072</v>
      </c>
      <c r="AE32">
        <f t="shared" si="12"/>
        <v>103.04394057390293</v>
      </c>
      <c r="AF32">
        <f t="shared" si="12"/>
        <v>103.02379343305316</v>
      </c>
      <c r="AG32">
        <f t="shared" si="12"/>
        <v>105.04783165170144</v>
      </c>
      <c r="AH32">
        <f t="shared" si="12"/>
        <v>104.15122509377962</v>
      </c>
      <c r="AI32">
        <f t="shared" si="12"/>
        <v>109.16855181153844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3:BN139"/>
  <sheetViews>
    <sheetView zoomScale="50" zoomScaleNormal="50" workbookViewId="0"/>
  </sheetViews>
  <sheetFormatPr baseColWidth="10" defaultColWidth="9.140625" defaultRowHeight="15"/>
  <cols>
    <col min="23" max="23" width="16" customWidth="1"/>
    <col min="59" max="59" width="19.5703125" style="13" customWidth="1"/>
    <col min="60" max="60" width="19" customWidth="1"/>
    <col min="61" max="61" width="18.85546875" customWidth="1"/>
    <col min="62" max="62" width="15.140625" customWidth="1"/>
    <col min="65" max="65" width="16.85546875" customWidth="1"/>
    <col min="66" max="66" width="18.140625" customWidth="1"/>
  </cols>
  <sheetData>
    <row r="3" spans="2:66">
      <c r="B3" s="4" t="s">
        <v>121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5" spans="2:66">
      <c r="B5" s="7" t="s">
        <v>61</v>
      </c>
      <c r="C5" s="11" t="s">
        <v>104</v>
      </c>
      <c r="D5" s="11" t="s">
        <v>80</v>
      </c>
      <c r="E5" s="11" t="s">
        <v>81</v>
      </c>
      <c r="F5" s="11" t="s">
        <v>105</v>
      </c>
      <c r="G5" s="11" t="s">
        <v>82</v>
      </c>
      <c r="H5" s="11" t="s">
        <v>106</v>
      </c>
      <c r="I5" s="11" t="s">
        <v>114</v>
      </c>
      <c r="J5" s="11" t="s">
        <v>107</v>
      </c>
      <c r="K5" s="11" t="s">
        <v>108</v>
      </c>
      <c r="L5" s="11" t="s">
        <v>109</v>
      </c>
      <c r="M5" s="11" t="s">
        <v>110</v>
      </c>
      <c r="N5" s="11" t="s">
        <v>111</v>
      </c>
      <c r="O5" s="11" t="s">
        <v>112</v>
      </c>
      <c r="P5" s="11" t="s">
        <v>83</v>
      </c>
      <c r="Q5" s="11" t="s">
        <v>113</v>
      </c>
      <c r="R5" s="11" t="s">
        <v>116</v>
      </c>
      <c r="S5" s="11" t="s">
        <v>78</v>
      </c>
      <c r="T5" s="11" t="s">
        <v>115</v>
      </c>
      <c r="U5" s="11" t="s">
        <v>79</v>
      </c>
      <c r="X5">
        <v>1990</v>
      </c>
      <c r="Y5">
        <v>1991</v>
      </c>
      <c r="Z5">
        <v>1992</v>
      </c>
      <c r="AA5">
        <v>1993</v>
      </c>
      <c r="AB5">
        <v>1994</v>
      </c>
      <c r="AC5">
        <v>1995</v>
      </c>
      <c r="AD5">
        <v>1996</v>
      </c>
      <c r="AE5">
        <v>1997</v>
      </c>
      <c r="AF5">
        <v>1998</v>
      </c>
      <c r="AG5">
        <v>1999</v>
      </c>
      <c r="AH5">
        <v>2000</v>
      </c>
      <c r="AI5">
        <v>2001</v>
      </c>
      <c r="AJ5">
        <v>2002</v>
      </c>
      <c r="AK5">
        <v>2003</v>
      </c>
      <c r="AL5">
        <v>2004</v>
      </c>
      <c r="AM5">
        <v>2005</v>
      </c>
      <c r="AN5">
        <v>2006</v>
      </c>
      <c r="AO5">
        <v>2007</v>
      </c>
      <c r="AP5">
        <v>2008</v>
      </c>
      <c r="AQ5">
        <v>2009</v>
      </c>
      <c r="AR5">
        <v>2010</v>
      </c>
      <c r="AS5">
        <v>2011</v>
      </c>
      <c r="AT5">
        <v>2012</v>
      </c>
      <c r="AU5">
        <v>2013</v>
      </c>
      <c r="AV5">
        <v>2014</v>
      </c>
      <c r="AW5">
        <v>2015</v>
      </c>
      <c r="AX5">
        <v>2016</v>
      </c>
      <c r="AY5">
        <v>2017</v>
      </c>
      <c r="AZ5">
        <v>2018</v>
      </c>
      <c r="BA5">
        <v>2019</v>
      </c>
      <c r="BB5">
        <v>2020</v>
      </c>
      <c r="BC5">
        <v>2021</v>
      </c>
      <c r="BD5">
        <v>2022</v>
      </c>
      <c r="BE5">
        <v>2023</v>
      </c>
      <c r="BG5" s="22"/>
      <c r="BJ5" s="15"/>
      <c r="BK5" s="15"/>
      <c r="BL5" s="15"/>
      <c r="BM5" s="15"/>
      <c r="BN5" s="15"/>
    </row>
    <row r="6" spans="2:66">
      <c r="B6" s="7">
        <v>1990</v>
      </c>
      <c r="C6" s="29">
        <v>128.56867742173912</v>
      </c>
      <c r="D6" s="29">
        <v>89.5657231</v>
      </c>
      <c r="E6" s="29">
        <v>93.306380543478255</v>
      </c>
      <c r="F6" s="29">
        <v>664.2370015217391</v>
      </c>
      <c r="G6" s="29">
        <v>865.34604404347829</v>
      </c>
      <c r="H6" s="29">
        <v>8.7820445908695657</v>
      </c>
      <c r="I6" s="29">
        <v>51.350731508695659</v>
      </c>
      <c r="J6" s="29">
        <v>12.459880948260869</v>
      </c>
      <c r="K6" s="29">
        <v>206.81183347391305</v>
      </c>
      <c r="L6" s="29">
        <v>59.834048826086956</v>
      </c>
      <c r="M6" s="29">
        <v>79.161297965217386</v>
      </c>
      <c r="N6" s="29">
        <v>399.11508517391303</v>
      </c>
      <c r="O6" s="29">
        <v>43.968400334782608</v>
      </c>
      <c r="P6" s="29">
        <v>88.030728891304349</v>
      </c>
      <c r="Q6" s="29">
        <v>927.83983052173915</v>
      </c>
      <c r="R6" s="29">
        <v>3718.3777088652173</v>
      </c>
      <c r="S6" s="29">
        <v>182.49454032173912</v>
      </c>
      <c r="T6" s="29">
        <v>235.24035877391307</v>
      </c>
      <c r="U6" s="29">
        <v>6917.2263373652168</v>
      </c>
      <c r="W6" t="s">
        <v>5</v>
      </c>
      <c r="X6" s="3">
        <f>BELGIUM!D$7</f>
        <v>128.56867742173912</v>
      </c>
      <c r="Y6" s="3">
        <f>BELGIUM!E$7</f>
        <v>128.21813120869567</v>
      </c>
      <c r="Z6" s="3">
        <f>BELGIUM!F$7</f>
        <v>128.5780537695652</v>
      </c>
      <c r="AA6" s="3">
        <f>BELGIUM!G$7</f>
        <v>127.02666117826088</v>
      </c>
      <c r="AB6" s="3">
        <f>BELGIUM!H$7</f>
        <v>126.50146399130435</v>
      </c>
      <c r="AC6" s="3">
        <f>BELGIUM!I$7</f>
        <v>124.70558839565219</v>
      </c>
      <c r="AD6" s="3">
        <f>BELGIUM!J$7</f>
        <v>120.30606076086956</v>
      </c>
      <c r="AE6" s="3">
        <f>BELGIUM!K$7</f>
        <v>115.9811486521739</v>
      </c>
      <c r="AF6" s="3">
        <f>BELGIUM!L$7</f>
        <v>116.55861100434782</v>
      </c>
      <c r="AG6" s="3">
        <f>BELGIUM!M$7</f>
        <v>108.55740496086956</v>
      </c>
      <c r="AH6" s="3">
        <f>BELGIUM!N$7</f>
        <v>109.15058797391305</v>
      </c>
      <c r="AI6" s="3">
        <f>BELGIUM!O$7</f>
        <v>105.76814901739131</v>
      </c>
      <c r="AJ6" s="3">
        <f>BELGIUM!P$7</f>
        <v>102.74900309130435</v>
      </c>
      <c r="AK6" s="3">
        <f>BELGIUM!Q$7</f>
        <v>101.73510988260868</v>
      </c>
      <c r="AL6" s="3">
        <f>BELGIUM!R$7</f>
        <v>105.07700319565218</v>
      </c>
      <c r="AM6" s="3">
        <f>BELGIUM!S$7</f>
        <v>100.06472359130434</v>
      </c>
      <c r="AN6" s="3">
        <f>BELGIUM!T$7</f>
        <v>96.002251830434787</v>
      </c>
      <c r="AO6" s="3">
        <f>BELGIUM!U$7</f>
        <v>93.096429208695653</v>
      </c>
      <c r="AP6" s="3">
        <f>BELGIUM!V$7</f>
        <v>85.065351486956516</v>
      </c>
      <c r="AQ6" s="3">
        <f>BELGIUM!W$7</f>
        <v>75.774143200000012</v>
      </c>
      <c r="AR6" s="3">
        <f>BELGIUM!X$7</f>
        <v>76.027687278260871</v>
      </c>
      <c r="AS6" s="3">
        <f>BELGIUM!Y$7</f>
        <v>70.608471591304351</v>
      </c>
      <c r="AT6" s="3">
        <f>BELGIUM!Z$7</f>
        <v>66.990970565217395</v>
      </c>
      <c r="AU6" s="3">
        <f>BELGIUM!AA$7</f>
        <v>64.089938743478257</v>
      </c>
      <c r="AV6" s="3">
        <f>BELGIUM!AB$7</f>
        <v>60.974401752173911</v>
      </c>
      <c r="AW6" s="3">
        <f>BELGIUM!AC$7</f>
        <v>61.092505965217391</v>
      </c>
      <c r="AX6" s="3">
        <f>BELGIUM!AD$7</f>
        <v>57.466570943478267</v>
      </c>
      <c r="AY6" s="3">
        <f>BELGIUM!AE$7</f>
        <v>54.018106982608693</v>
      </c>
      <c r="AZ6" s="3">
        <f>BELGIUM!AF$7</f>
        <v>51.810795643478258</v>
      </c>
      <c r="BA6" s="3">
        <f>BELGIUM!AG$7</f>
        <v>48.251995856521738</v>
      </c>
      <c r="BB6" s="3">
        <f>BELGIUM!AH$7</f>
        <v>42.376866547826083</v>
      </c>
      <c r="BC6" s="3">
        <f>BELGIUM!AI$7</f>
        <v>43.249131586956516</v>
      </c>
      <c r="BD6" s="3">
        <f>BELGIUM!AJ$7</f>
        <v>0</v>
      </c>
      <c r="BE6" s="3">
        <f>BELGIUM!AK$7</f>
        <v>0</v>
      </c>
      <c r="BH6" s="3"/>
      <c r="BI6" s="3"/>
      <c r="BJ6" s="15"/>
      <c r="BK6" s="15"/>
      <c r="BL6" s="15"/>
      <c r="BM6" s="16"/>
      <c r="BN6" s="16"/>
    </row>
    <row r="7" spans="2:66">
      <c r="B7" s="7">
        <v>1991</v>
      </c>
      <c r="C7" s="29">
        <v>128.21813120869567</v>
      </c>
      <c r="D7" s="29">
        <v>104.69297881304347</v>
      </c>
      <c r="E7" s="29">
        <v>92.433662847826085</v>
      </c>
      <c r="F7" s="29">
        <v>677.73933560869568</v>
      </c>
      <c r="G7" s="29">
        <v>796.20622808695646</v>
      </c>
      <c r="H7" s="29">
        <v>8.4028146086956514</v>
      </c>
      <c r="I7" s="29">
        <v>52.123675313043478</v>
      </c>
      <c r="J7" s="29">
        <v>14.224919069565217</v>
      </c>
      <c r="K7" s="29">
        <v>203.46516841304347</v>
      </c>
      <c r="L7" s="29">
        <v>57.899943165217394</v>
      </c>
      <c r="M7" s="29">
        <v>83.525161299999994</v>
      </c>
      <c r="N7" s="29">
        <v>411.20883695652168</v>
      </c>
      <c r="O7" s="29">
        <v>43.021152513043475</v>
      </c>
      <c r="P7" s="29">
        <v>89.315688365217397</v>
      </c>
      <c r="Q7" s="29">
        <v>903.61956908695652</v>
      </c>
      <c r="R7" s="29">
        <v>3666.0972653565213</v>
      </c>
      <c r="S7" s="29">
        <v>190.13040693043476</v>
      </c>
      <c r="T7" s="29">
        <v>245.0831957</v>
      </c>
      <c r="U7" s="29">
        <v>6554.3284561351729</v>
      </c>
      <c r="W7" t="s">
        <v>10</v>
      </c>
      <c r="X7" s="3">
        <f>DENMARK!D$7</f>
        <v>89.5657231</v>
      </c>
      <c r="Y7" s="3">
        <f>DENMARK!E$7</f>
        <v>104.69297881304347</v>
      </c>
      <c r="Z7" s="3">
        <f>DENMARK!F$7</f>
        <v>91.372075473913043</v>
      </c>
      <c r="AA7" s="3">
        <f>DENMARK!G$7</f>
        <v>91.040495273913052</v>
      </c>
      <c r="AB7" s="3">
        <f>DENMARK!H$7</f>
        <v>91.70949394782609</v>
      </c>
      <c r="AC7" s="3">
        <f>DENMARK!I$7</f>
        <v>85.972594126086946</v>
      </c>
      <c r="AD7" s="3">
        <f>DENMARK!J$7</f>
        <v>96.230134699999994</v>
      </c>
      <c r="AE7" s="3">
        <f>DENMARK!K$7</f>
        <v>81.964101434782606</v>
      </c>
      <c r="AF7" s="3">
        <f>DENMARK!L$7</f>
        <v>75.884410456521749</v>
      </c>
      <c r="AG7" s="3">
        <f>DENMARK!M$7</f>
        <v>70.229064013043484</v>
      </c>
      <c r="AH7" s="3">
        <f>DENMARK!N$7</f>
        <v>66.334874230434778</v>
      </c>
      <c r="AI7" s="3">
        <f>DENMARK!O$7</f>
        <v>65.449108869565222</v>
      </c>
      <c r="AJ7" s="3">
        <f>DENMARK!P$7</f>
        <v>64.6716105</v>
      </c>
      <c r="AK7" s="3">
        <f>DENMARK!Q$7</f>
        <v>67.489244260869569</v>
      </c>
      <c r="AL7" s="3">
        <f>DENMARK!R$7</f>
        <v>62.849492573913047</v>
      </c>
      <c r="AM7" s="3">
        <f>DENMARK!S$7</f>
        <v>60.426777356521733</v>
      </c>
      <c r="AN7" s="3">
        <f>DENMARK!T$7</f>
        <v>60.41733189130435</v>
      </c>
      <c r="AO7" s="3">
        <f>DENMARK!U$7</f>
        <v>56.379061017391301</v>
      </c>
      <c r="AP7" s="3">
        <f>DENMARK!V$7</f>
        <v>51.532290143478257</v>
      </c>
      <c r="AQ7" s="3">
        <f>DENMARK!W$7</f>
        <v>45.748848691304353</v>
      </c>
      <c r="AR7" s="3">
        <f>DENMARK!X$7</f>
        <v>44.079110173913044</v>
      </c>
      <c r="AS7" s="3">
        <f>DENMARK!Y$7</f>
        <v>41.622246065217389</v>
      </c>
      <c r="AT7" s="3">
        <f>DENMARK!Z$7</f>
        <v>38.533232226086959</v>
      </c>
      <c r="AU7" s="3">
        <f>DENMARK!AA$7</f>
        <v>37.131234608695657</v>
      </c>
      <c r="AV7" s="3">
        <f>DENMARK!AB$7</f>
        <v>34.326501482608698</v>
      </c>
      <c r="AW7" s="3">
        <f>DENMARK!AC$7</f>
        <v>33.18955898695652</v>
      </c>
      <c r="AX7" s="3">
        <f>DENMARK!AD$7</f>
        <v>33.261351352173918</v>
      </c>
      <c r="AY7" s="3">
        <f>DENMARK!AE$7</f>
        <v>32.594000995652173</v>
      </c>
      <c r="AZ7" s="3">
        <f>DENMARK!AF$7</f>
        <v>30.875361421739132</v>
      </c>
      <c r="BA7" s="3">
        <f>DENMARK!AG$7</f>
        <v>29.414746090434782</v>
      </c>
      <c r="BB7" s="3">
        <f>DENMARK!AH$7</f>
        <v>27.205976913043479</v>
      </c>
      <c r="BC7" s="3">
        <f>DENMARK!AI$7</f>
        <v>27.175954947826089</v>
      </c>
      <c r="BD7" s="3">
        <f>DENMARK!AJ$7</f>
        <v>0</v>
      </c>
      <c r="BE7" s="3">
        <f>DENMARK!AK$7</f>
        <v>0</v>
      </c>
      <c r="BH7" s="3"/>
      <c r="BI7" s="3"/>
      <c r="BJ7" s="15"/>
      <c r="BK7" s="15"/>
      <c r="BL7" s="15"/>
      <c r="BM7" s="16"/>
      <c r="BN7" s="16"/>
    </row>
    <row r="8" spans="2:66">
      <c r="B8" s="7">
        <v>1992</v>
      </c>
      <c r="C8" s="29">
        <v>128.5780537695652</v>
      </c>
      <c r="D8" s="29">
        <v>91.372075473913043</v>
      </c>
      <c r="E8" s="29">
        <v>87.699457847826096</v>
      </c>
      <c r="F8" s="29">
        <v>673.17972521739136</v>
      </c>
      <c r="G8" s="29">
        <v>750.42494830434794</v>
      </c>
      <c r="H8" s="29">
        <v>9.0606235269565225</v>
      </c>
      <c r="I8" s="29">
        <v>54.762354865217397</v>
      </c>
      <c r="J8" s="29">
        <v>14.271622062173915</v>
      </c>
      <c r="K8" s="29">
        <v>199.26455317391304</v>
      </c>
      <c r="L8" s="29">
        <v>59.17429550869565</v>
      </c>
      <c r="M8" s="29">
        <v>89.951585408695649</v>
      </c>
      <c r="N8" s="29">
        <v>416.99427547826087</v>
      </c>
      <c r="O8" s="29">
        <v>40.9798488826087</v>
      </c>
      <c r="P8" s="29">
        <v>85.019235699999996</v>
      </c>
      <c r="Q8" s="29">
        <v>890.71180921739131</v>
      </c>
      <c r="R8" s="29">
        <v>3591.4444644369573</v>
      </c>
      <c r="S8" s="29">
        <v>204.45363339130432</v>
      </c>
      <c r="T8" s="29">
        <v>263.54621890434782</v>
      </c>
      <c r="U8" s="29">
        <v>6341.9804190935629</v>
      </c>
      <c r="W8" t="s">
        <v>12</v>
      </c>
      <c r="X8" s="3">
        <f>FINLAND!D$7</f>
        <v>93.306380543478255</v>
      </c>
      <c r="Y8" s="3">
        <f>FINLAND!E$7</f>
        <v>92.433662847826085</v>
      </c>
      <c r="Z8" s="3">
        <f>FINLAND!F$7</f>
        <v>87.699457847826096</v>
      </c>
      <c r="AA8" s="3">
        <f>FINLAND!G$7</f>
        <v>89.292442613043477</v>
      </c>
      <c r="AB8" s="3">
        <f>FINLAND!H$7</f>
        <v>89.519899030434772</v>
      </c>
      <c r="AC8" s="3">
        <f>FINLAND!I$7</f>
        <v>83.140132691304359</v>
      </c>
      <c r="AD8" s="3">
        <f>FINLAND!J$7</f>
        <v>84.477259665217389</v>
      </c>
      <c r="AE8" s="3">
        <f>FINLAND!K$7</f>
        <v>82.696465934782594</v>
      </c>
      <c r="AF8" s="3">
        <f>FINLAND!L$7</f>
        <v>78.411485660869559</v>
      </c>
      <c r="AG8" s="3">
        <f>FINLAND!M$7</f>
        <v>76.974357813043483</v>
      </c>
      <c r="AH8" s="3">
        <f>FINLAND!N$7</f>
        <v>73.441724908695647</v>
      </c>
      <c r="AI8" s="3">
        <f>FINLAND!O$7</f>
        <v>74.465891926086954</v>
      </c>
      <c r="AJ8" s="3">
        <f>FINLAND!P$7</f>
        <v>73.816843952173912</v>
      </c>
      <c r="AK8" s="3">
        <f>FINLAND!Q$7</f>
        <v>75.790096869565218</v>
      </c>
      <c r="AL8" s="3">
        <f>FINLAND!R$7</f>
        <v>72.268461969565223</v>
      </c>
      <c r="AM8" s="3">
        <f>FINLAND!S$7</f>
        <v>63.447708465217396</v>
      </c>
      <c r="AN8" s="3">
        <f>FINLAND!T$7</f>
        <v>68.220692886956527</v>
      </c>
      <c r="AO8" s="3">
        <f>FINLAND!U$7</f>
        <v>64.298659447826097</v>
      </c>
      <c r="AP8" s="3">
        <f>FINLAND!V$7</f>
        <v>59.031880021739127</v>
      </c>
      <c r="AQ8" s="3">
        <f>FINLAND!W$7</f>
        <v>53.775136160869572</v>
      </c>
      <c r="AR8" s="3">
        <f>FINLAND!X$7</f>
        <v>57.058127517391306</v>
      </c>
      <c r="AS8" s="3">
        <f>FINLAND!Y$7</f>
        <v>52.233001313043481</v>
      </c>
      <c r="AT8" s="3">
        <f>FINLAND!Z$7</f>
        <v>49.218693391304342</v>
      </c>
      <c r="AU8" s="3">
        <f>FINLAND!AA$7</f>
        <v>48.340170078260876</v>
      </c>
      <c r="AV8" s="3">
        <f>FINLAND!AB$7</f>
        <v>46.006178613043474</v>
      </c>
      <c r="AW8" s="3">
        <f>FINLAND!AC$7</f>
        <v>42.393841000000002</v>
      </c>
      <c r="AX8" s="3">
        <f>FINLAND!AD$7</f>
        <v>41.050845682608696</v>
      </c>
      <c r="AY8" s="3">
        <f>FINLAND!AE$7</f>
        <v>39.776205517391304</v>
      </c>
      <c r="AZ8" s="3">
        <f>FINLAND!AF$7</f>
        <v>38.779716013043483</v>
      </c>
      <c r="BA8" s="3">
        <f>FINLAND!AG$7</f>
        <v>36.596040478260868</v>
      </c>
      <c r="BB8" s="3">
        <f>FINLAND!AH$7</f>
        <v>32.143393343478259</v>
      </c>
      <c r="BC8" s="3">
        <f>FINLAND!AI$7</f>
        <v>31.987559373913047</v>
      </c>
      <c r="BD8" s="3">
        <f>FINLAND!AJ$7</f>
        <v>0</v>
      </c>
      <c r="BE8" s="3">
        <f>FINLAND!AK$7</f>
        <v>0</v>
      </c>
      <c r="BH8" s="3"/>
      <c r="BI8" s="3"/>
      <c r="BJ8" s="15"/>
      <c r="BK8" s="15"/>
      <c r="BL8" s="15"/>
      <c r="BM8" s="16"/>
      <c r="BN8" s="16"/>
    </row>
    <row r="9" spans="2:66">
      <c r="B9" s="7">
        <v>1993</v>
      </c>
      <c r="C9" s="29">
        <v>127.02666117826088</v>
      </c>
      <c r="D9" s="29">
        <v>91.040495273913052</v>
      </c>
      <c r="E9" s="29">
        <v>89.292442613043477</v>
      </c>
      <c r="F9" s="29">
        <v>638.93146891304343</v>
      </c>
      <c r="G9" s="29">
        <v>718.48736704347823</v>
      </c>
      <c r="H9" s="29">
        <v>9.5275847343478262</v>
      </c>
      <c r="I9" s="29">
        <v>52.490666839130434</v>
      </c>
      <c r="J9" s="29">
        <v>13.585422318695652</v>
      </c>
      <c r="K9" s="29">
        <v>193.86606129130433</v>
      </c>
      <c r="L9" s="29">
        <v>60.80744998695652</v>
      </c>
      <c r="M9" s="29">
        <v>86.936453373913039</v>
      </c>
      <c r="N9" s="29">
        <v>398.09485404347828</v>
      </c>
      <c r="O9" s="29">
        <v>37.325284286956524</v>
      </c>
      <c r="P9" s="29">
        <v>81.027916321739127</v>
      </c>
      <c r="Q9" s="29">
        <v>847.89062765217386</v>
      </c>
      <c r="R9" s="29">
        <v>3446.3307558704346</v>
      </c>
      <c r="S9" s="29">
        <v>199.56547991739131</v>
      </c>
      <c r="T9" s="29">
        <v>257.2452579565217</v>
      </c>
      <c r="U9" s="29">
        <v>6025.7318189633461</v>
      </c>
      <c r="W9" t="s">
        <v>13</v>
      </c>
      <c r="X9" s="3">
        <f>FRANCE!D$7</f>
        <v>664.2370015217391</v>
      </c>
      <c r="Y9" s="3">
        <f>FRANCE!E$7</f>
        <v>677.73933560869568</v>
      </c>
      <c r="Z9" s="3">
        <f>FRANCE!F$7</f>
        <v>673.17972521739136</v>
      </c>
      <c r="AA9" s="3">
        <f>FRANCE!G$7</f>
        <v>638.93146891304343</v>
      </c>
      <c r="AB9" s="3">
        <f>FRANCE!H$7</f>
        <v>614.63879978260866</v>
      </c>
      <c r="AC9" s="3">
        <f>FRANCE!I$7</f>
        <v>603.1312197826087</v>
      </c>
      <c r="AD9" s="3">
        <f>FRANCE!J$7</f>
        <v>595.39707469565224</v>
      </c>
      <c r="AE9" s="3">
        <f>FRANCE!K$7</f>
        <v>575.02229430434784</v>
      </c>
      <c r="AF9" s="3">
        <f>FRANCE!L$7</f>
        <v>582.37424669565223</v>
      </c>
      <c r="AG9" s="3">
        <f>FRANCE!M$7</f>
        <v>570.79047200000002</v>
      </c>
      <c r="AH9" s="3">
        <f>FRANCE!N$7</f>
        <v>552.65756304347826</v>
      </c>
      <c r="AI9" s="3">
        <f>FRANCE!O$7</f>
        <v>540.57957617391298</v>
      </c>
      <c r="AJ9" s="3">
        <f>FRANCE!P$7</f>
        <v>527.18405417391307</v>
      </c>
      <c r="AK9" s="3">
        <f>FRANCE!Q$7</f>
        <v>511.93385265217393</v>
      </c>
      <c r="AL9" s="3">
        <f>FRANCE!R$7</f>
        <v>497.87381760869562</v>
      </c>
      <c r="AM9" s="3">
        <f>FRANCE!S$7</f>
        <v>482.93429526086953</v>
      </c>
      <c r="AN9" s="3">
        <f>FRANCE!T$7</f>
        <v>455.98230239130436</v>
      </c>
      <c r="AO9" s="3">
        <f>FRANCE!U$7</f>
        <v>434.91682804347829</v>
      </c>
      <c r="AP9" s="3">
        <f>FRANCE!V$7</f>
        <v>411.28099386956518</v>
      </c>
      <c r="AQ9" s="3">
        <f>FRANCE!W$7</f>
        <v>389.73437452173914</v>
      </c>
      <c r="AR9" s="3">
        <f>FRANCE!X$7</f>
        <v>376.30579639130434</v>
      </c>
      <c r="AS9" s="3">
        <f>FRANCE!Y$7</f>
        <v>358.89348234782608</v>
      </c>
      <c r="AT9" s="3">
        <f>FRANCE!Z$7</f>
        <v>350.79960086956521</v>
      </c>
      <c r="AU9" s="3">
        <f>FRANCE!AA$7</f>
        <v>345.03921200000002</v>
      </c>
      <c r="AV9" s="3">
        <f>FRANCE!AB$7</f>
        <v>321.93474295652175</v>
      </c>
      <c r="AW9" s="3">
        <f>FRANCE!AC$7</f>
        <v>315.06200691304349</v>
      </c>
      <c r="AX9" s="3">
        <f>FRANCE!AD$7</f>
        <v>300.19471957391301</v>
      </c>
      <c r="AY9" s="3">
        <f>FRANCE!AE$7</f>
        <v>291.04655671304346</v>
      </c>
      <c r="AZ9" s="3">
        <f>FRANCE!AF$7</f>
        <v>274.43740194347828</v>
      </c>
      <c r="BA9" s="3">
        <f>FRANCE!AG$7</f>
        <v>258.44872285217389</v>
      </c>
      <c r="BB9" s="3">
        <f>FRANCE!AH$7</f>
        <v>224.18086152608694</v>
      </c>
      <c r="BC9" s="3">
        <f>FRANCE!AI$7</f>
        <v>229.9682343304348</v>
      </c>
      <c r="BD9" s="3">
        <f>FRANCE!AJ$7</f>
        <v>0</v>
      </c>
      <c r="BE9" s="3">
        <f>FRANCE!AK$7</f>
        <v>0</v>
      </c>
      <c r="BH9" s="3"/>
      <c r="BI9" s="3"/>
      <c r="BJ9" s="15"/>
      <c r="BK9" s="15"/>
      <c r="BL9" s="15"/>
      <c r="BM9" s="16"/>
      <c r="BN9" s="16"/>
    </row>
    <row r="10" spans="2:66">
      <c r="B10" s="7">
        <v>1994</v>
      </c>
      <c r="C10" s="29">
        <v>126.50146399130435</v>
      </c>
      <c r="D10" s="29">
        <v>91.70949394782609</v>
      </c>
      <c r="E10" s="29">
        <v>89.519899030434772</v>
      </c>
      <c r="F10" s="29">
        <v>614.63879978260866</v>
      </c>
      <c r="G10" s="29">
        <v>678.4053667391305</v>
      </c>
      <c r="H10" s="29">
        <v>9.3233389443478263</v>
      </c>
      <c r="I10" s="29">
        <v>52.444002039130439</v>
      </c>
      <c r="J10" s="29">
        <v>12.517020371739131</v>
      </c>
      <c r="K10" s="29">
        <v>181.42104466956525</v>
      </c>
      <c r="L10" s="29">
        <v>62.218958139130436</v>
      </c>
      <c r="M10" s="29">
        <v>86.890844813043486</v>
      </c>
      <c r="N10" s="29">
        <v>399.85281517391303</v>
      </c>
      <c r="O10" s="29">
        <v>36.517554560869563</v>
      </c>
      <c r="P10" s="29">
        <v>81.919316043478261</v>
      </c>
      <c r="Q10" s="29">
        <v>831.31001252173917</v>
      </c>
      <c r="R10" s="29">
        <v>3355.1899307682606</v>
      </c>
      <c r="S10" s="29">
        <v>204.82741500869565</v>
      </c>
      <c r="T10" s="29">
        <v>264.02803346956517</v>
      </c>
      <c r="U10" s="29">
        <v>5770.9949140969975</v>
      </c>
      <c r="W10" t="s">
        <v>15</v>
      </c>
      <c r="X10" s="3">
        <f>GERMANY!D$7</f>
        <v>865.34604404347829</v>
      </c>
      <c r="Y10" s="3">
        <f>GERMANY!E$7</f>
        <v>796.20622808695646</v>
      </c>
      <c r="Z10" s="3">
        <f>GERMANY!F$7</f>
        <v>750.42494830434794</v>
      </c>
      <c r="AA10" s="3">
        <f>GERMANY!G$7</f>
        <v>718.48736704347823</v>
      </c>
      <c r="AB10" s="3">
        <f>GERMANY!H$7</f>
        <v>678.4053667391305</v>
      </c>
      <c r="AC10" s="3">
        <f>GERMANY!I$7</f>
        <v>660.0834593043478</v>
      </c>
      <c r="AD10" s="3">
        <f>GERMANY!J$7</f>
        <v>634.66274260869568</v>
      </c>
      <c r="AE10" s="3">
        <f>GERMANY!K$7</f>
        <v>611.78473695652178</v>
      </c>
      <c r="AF10" s="3">
        <f>GERMANY!L$7</f>
        <v>602.77013269565214</v>
      </c>
      <c r="AG10" s="3">
        <f>GERMANY!M$7</f>
        <v>591.68304117391313</v>
      </c>
      <c r="AH10" s="3">
        <f>GERMANY!N$7</f>
        <v>567.88760121739131</v>
      </c>
      <c r="AI10" s="3">
        <f>GERMANY!O$7</f>
        <v>550.87208308695654</v>
      </c>
      <c r="AJ10" s="3">
        <f>GERMANY!P$7</f>
        <v>532.70257721739131</v>
      </c>
      <c r="AK10" s="3">
        <f>GERMANY!Q$7</f>
        <v>519.79545647826092</v>
      </c>
      <c r="AL10" s="3">
        <f>GERMANY!R$7</f>
        <v>506.37188121739126</v>
      </c>
      <c r="AM10" s="3">
        <f>GERMANY!S$7</f>
        <v>491.93730265217391</v>
      </c>
      <c r="AN10" s="3">
        <f>GERMANY!T$7</f>
        <v>496.40659539130439</v>
      </c>
      <c r="AO10" s="3">
        <f>GERMANY!U$7</f>
        <v>482.45383960869566</v>
      </c>
      <c r="AP10" s="3">
        <f>GERMANY!V$7</f>
        <v>465.58209082608698</v>
      </c>
      <c r="AQ10" s="3">
        <f>GERMANY!W$7</f>
        <v>437.92132086956519</v>
      </c>
      <c r="AR10" s="3">
        <f>GERMANY!X$7</f>
        <v>443.92373078260869</v>
      </c>
      <c r="AS10" s="3">
        <f>GERMANY!Y$7</f>
        <v>437.74428660869569</v>
      </c>
      <c r="AT10" s="3">
        <f>GERMANY!Z$7</f>
        <v>436.31369539130435</v>
      </c>
      <c r="AU10" s="3">
        <f>GERMANY!AA$7</f>
        <v>437.2315643043479</v>
      </c>
      <c r="AV10" s="3">
        <f>GERMANY!AB$7</f>
        <v>424.14643234782608</v>
      </c>
      <c r="AW10" s="3">
        <f>GERMANY!AC$7</f>
        <v>416.48497708695646</v>
      </c>
      <c r="AX10" s="3">
        <f>GERMANY!AD$7</f>
        <v>406.10471665217386</v>
      </c>
      <c r="AY10" s="3">
        <f>GERMANY!AE$7</f>
        <v>389.12568891304346</v>
      </c>
      <c r="AZ10" s="3">
        <f>GERMANY!AF$7</f>
        <v>362.56295326086951</v>
      </c>
      <c r="BA10" s="3">
        <f>GERMANY!AG$7</f>
        <v>336.97381230434786</v>
      </c>
      <c r="BB10" s="3">
        <f>GERMANY!AH$7</f>
        <v>296.93574829130432</v>
      </c>
      <c r="BC10" s="3">
        <f>GERMANY!AI$7</f>
        <v>294.84616779130431</v>
      </c>
      <c r="BD10" s="3">
        <f>GERMANY!AJ$7</f>
        <v>0</v>
      </c>
      <c r="BE10" s="3">
        <f>GERMANY!AK$7</f>
        <v>0</v>
      </c>
      <c r="BH10" s="3"/>
      <c r="BI10" s="3"/>
      <c r="BJ10" s="15"/>
      <c r="BK10" s="15"/>
      <c r="BL10" s="15"/>
      <c r="BM10" s="16"/>
      <c r="BN10" s="16"/>
    </row>
    <row r="11" spans="2:66">
      <c r="B11">
        <v>1995</v>
      </c>
      <c r="C11" s="29">
        <v>124.70558839565219</v>
      </c>
      <c r="D11" s="29">
        <v>85.972594126086946</v>
      </c>
      <c r="E11" s="29">
        <v>83.140132691304359</v>
      </c>
      <c r="F11" s="29">
        <v>603.1312197826087</v>
      </c>
      <c r="G11" s="29">
        <v>660.0834593043478</v>
      </c>
      <c r="H11" s="29">
        <v>9.8077404904347834</v>
      </c>
      <c r="I11" s="29">
        <v>51.984857643478264</v>
      </c>
      <c r="J11" s="29">
        <v>10.69183586130435</v>
      </c>
      <c r="K11" s="29">
        <v>176.91474859130435</v>
      </c>
      <c r="L11" s="29">
        <v>65.609353934782604</v>
      </c>
      <c r="M11" s="29">
        <v>90.388441499999985</v>
      </c>
      <c r="N11" s="29">
        <v>401.77290939130432</v>
      </c>
      <c r="O11" s="29">
        <v>35.249059786956522</v>
      </c>
      <c r="P11" s="29">
        <v>78.491409591304361</v>
      </c>
      <c r="Q11" s="29">
        <v>791.32193182608694</v>
      </c>
      <c r="R11" s="29">
        <v>3269.2652829169565</v>
      </c>
      <c r="S11" s="29">
        <v>211.76499518695655</v>
      </c>
      <c r="T11" s="29">
        <v>272.97076042173916</v>
      </c>
      <c r="U11" s="29">
        <v>5603.0292470478298</v>
      </c>
      <c r="W11" t="s">
        <v>18</v>
      </c>
      <c r="X11" s="3">
        <f>ICELAND!D$7</f>
        <v>8.7820445908695657</v>
      </c>
      <c r="Y11" s="3">
        <f>ICELAND!E$7</f>
        <v>8.4028146086956514</v>
      </c>
      <c r="Z11" s="3">
        <f>ICELAND!F$7</f>
        <v>9.0606235269565225</v>
      </c>
      <c r="AA11" s="3">
        <f>ICELAND!G$7</f>
        <v>9.5275847343478262</v>
      </c>
      <c r="AB11" s="3">
        <f>ICELAND!H$7</f>
        <v>9.3233389443478263</v>
      </c>
      <c r="AC11" s="3">
        <f>ICELAND!I$7</f>
        <v>9.8077404904347834</v>
      </c>
      <c r="AD11" s="3">
        <f>ICELAND!J$7</f>
        <v>9.9592141356521733</v>
      </c>
      <c r="AE11" s="3">
        <f>ICELAND!K$7</f>
        <v>9.89617044347826</v>
      </c>
      <c r="AF11" s="3">
        <f>ICELAND!L$7</f>
        <v>9.5614274852173917</v>
      </c>
      <c r="AG11" s="3">
        <f>ICELAND!M$7</f>
        <v>9.517377666086956</v>
      </c>
      <c r="AH11" s="3">
        <f>ICELAND!N$7</f>
        <v>9.3778853882608697</v>
      </c>
      <c r="AI11" s="3">
        <f>ICELAND!O$7</f>
        <v>8.3840573052173912</v>
      </c>
      <c r="AJ11" s="3">
        <f>ICELAND!P$7</f>
        <v>9.0029165526086956</v>
      </c>
      <c r="AK11" s="3">
        <f>ICELAND!Q$7</f>
        <v>8.8432993782608698</v>
      </c>
      <c r="AL11" s="3">
        <f>ICELAND!R$7</f>
        <v>9.1312579978260882</v>
      </c>
      <c r="AM11" s="3">
        <f>ICELAND!S$7</f>
        <v>8.1301173647826097</v>
      </c>
      <c r="AN11" s="3">
        <f>ICELAND!T$7</f>
        <v>7.99910692</v>
      </c>
      <c r="AO11" s="3">
        <f>ICELAND!U$7</f>
        <v>8.6652706395652164</v>
      </c>
      <c r="AP11" s="3">
        <f>ICELAND!V$7</f>
        <v>7.9998026652173904</v>
      </c>
      <c r="AQ11" s="3">
        <f>ICELAND!W$7</f>
        <v>7.9368572499999992</v>
      </c>
      <c r="AR11" s="3">
        <f>ICELAND!X$7</f>
        <v>7.4333609791304349</v>
      </c>
      <c r="AS11" s="3">
        <f>ICELAND!Y$7</f>
        <v>6.7346092008695653</v>
      </c>
      <c r="AT11" s="3">
        <f>ICELAND!Z$7</f>
        <v>6.6990633865217397</v>
      </c>
      <c r="AU11" s="3">
        <f>ICELAND!AA$7</f>
        <v>6.4704764752173904</v>
      </c>
      <c r="AV11" s="3">
        <f>ICELAND!AB$7</f>
        <v>6.4484989799999992</v>
      </c>
      <c r="AW11" s="3">
        <f>ICELAND!AC$7</f>
        <v>6.7120199665217397</v>
      </c>
      <c r="AX11" s="3">
        <f>ICELAND!AD$7</f>
        <v>6.1165873056521738</v>
      </c>
      <c r="AY11" s="3">
        <f>ICELAND!AE$7</f>
        <v>6.2193595921739133</v>
      </c>
      <c r="AZ11" s="3">
        <f>ICELAND!AF$7</f>
        <v>6.328239676956521</v>
      </c>
      <c r="BA11" s="3">
        <f>ICELAND!AG$7</f>
        <v>5.9556199134782606</v>
      </c>
      <c r="BB11" s="3">
        <f>ICELAND!AH$7</f>
        <v>5.4587239395652185</v>
      </c>
      <c r="BC11" s="3">
        <f>ICELAND!AI$7</f>
        <v>5.9714757291304341</v>
      </c>
      <c r="BD11" s="3">
        <f>ICELAND!AJ$7</f>
        <v>0</v>
      </c>
      <c r="BE11" s="3">
        <f>ICELAND!AK$7</f>
        <v>0</v>
      </c>
      <c r="BH11" s="3"/>
      <c r="BI11" s="3"/>
      <c r="BJ11" s="15"/>
      <c r="BK11" s="15"/>
      <c r="BL11" s="15"/>
      <c r="BM11" s="16"/>
      <c r="BN11" s="16"/>
    </row>
    <row r="12" spans="2:66">
      <c r="B12">
        <v>1996</v>
      </c>
      <c r="C12" s="29">
        <v>120.30606076086956</v>
      </c>
      <c r="D12" s="29">
        <v>96.230134699999994</v>
      </c>
      <c r="E12" s="29">
        <v>84.477259665217389</v>
      </c>
      <c r="F12" s="29">
        <v>595.39707469565224</v>
      </c>
      <c r="G12" s="29">
        <v>634.66274260869568</v>
      </c>
      <c r="H12" s="29">
        <v>9.9592141356521733</v>
      </c>
      <c r="I12" s="29">
        <v>53.103700056521745</v>
      </c>
      <c r="J12" s="29">
        <v>10.730313111304348</v>
      </c>
      <c r="K12" s="29">
        <v>173.43826588260868</v>
      </c>
      <c r="L12" s="29">
        <v>68.425858869565218</v>
      </c>
      <c r="M12" s="29">
        <v>84.868660069565223</v>
      </c>
      <c r="N12" s="29">
        <v>397.38997656521735</v>
      </c>
      <c r="O12" s="29">
        <v>33.618132891304349</v>
      </c>
      <c r="P12" s="29">
        <v>76.956659378260866</v>
      </c>
      <c r="Q12" s="29">
        <v>766.83062186956522</v>
      </c>
      <c r="R12" s="29">
        <v>3206.3946752600004</v>
      </c>
      <c r="S12" s="29">
        <v>216.04446493913042</v>
      </c>
      <c r="T12" s="29">
        <v>278.48711173043478</v>
      </c>
      <c r="U12" s="29">
        <v>5550.9556962519127</v>
      </c>
      <c r="W12" t="s">
        <v>19</v>
      </c>
      <c r="X12" s="3">
        <f>IRELAND!D$7</f>
        <v>51.350731508695659</v>
      </c>
      <c r="Y12" s="3">
        <f>IRELAND!E$7</f>
        <v>52.123675313043478</v>
      </c>
      <c r="Z12" s="3">
        <f>IRELAND!F$7</f>
        <v>54.762354865217397</v>
      </c>
      <c r="AA12" s="3">
        <f>IRELAND!G$7</f>
        <v>52.490666839130434</v>
      </c>
      <c r="AB12" s="3">
        <f>IRELAND!H$7</f>
        <v>52.444002039130439</v>
      </c>
      <c r="AC12" s="3">
        <f>IRELAND!I$7</f>
        <v>51.984857643478264</v>
      </c>
      <c r="AD12" s="3">
        <f>IRELAND!J$7</f>
        <v>53.103700056521745</v>
      </c>
      <c r="AE12" s="3">
        <f>IRELAND!K$7</f>
        <v>51.455137543478259</v>
      </c>
      <c r="AF12" s="3">
        <f>IRELAND!L$7</f>
        <v>54.292915173913045</v>
      </c>
      <c r="AG12" s="3">
        <f>IRELAND!M$7</f>
        <v>54.606829747826076</v>
      </c>
      <c r="AH12" s="3">
        <f>IRELAND!N$7</f>
        <v>55.088448526086957</v>
      </c>
      <c r="AI12" s="3">
        <f>IRELAND!O$7</f>
        <v>54.804620013043476</v>
      </c>
      <c r="AJ12" s="3">
        <f>IRELAND!P$7</f>
        <v>52.5599761826087</v>
      </c>
      <c r="AK12" s="3">
        <f>IRELAND!Q$7</f>
        <v>52.25754544347825</v>
      </c>
      <c r="AL12" s="3">
        <f>IRELAND!R$7</f>
        <v>52.876761273913054</v>
      </c>
      <c r="AM12" s="3">
        <f>IRELAND!S$7</f>
        <v>53.298942626086955</v>
      </c>
      <c r="AN12" s="3">
        <f>IRELAND!T$7</f>
        <v>51.915291126086963</v>
      </c>
      <c r="AO12" s="3">
        <f>IRELAND!U$7</f>
        <v>50.7145674</v>
      </c>
      <c r="AP12" s="3">
        <f>IRELAND!V$7</f>
        <v>46.203785660869571</v>
      </c>
      <c r="AQ12" s="3">
        <f>IRELAND!W$7</f>
        <v>38.721747126086953</v>
      </c>
      <c r="AR12" s="3">
        <f>IRELAND!X$7</f>
        <v>36.613180130434785</v>
      </c>
      <c r="AS12" s="3">
        <f>IRELAND!Y$7</f>
        <v>32.935254739130436</v>
      </c>
      <c r="AT12" s="3">
        <f>IRELAND!Z$7</f>
        <v>33.488710043478257</v>
      </c>
      <c r="AU12" s="3">
        <f>IRELAND!AA$7</f>
        <v>33.993460747826092</v>
      </c>
      <c r="AV12" s="3">
        <f>IRELAND!AB$7</f>
        <v>33.635046291304342</v>
      </c>
      <c r="AW12" s="3">
        <f>IRELAND!AC$7</f>
        <v>34.506518230434779</v>
      </c>
      <c r="AX12" s="3">
        <f>IRELAND!AD$7</f>
        <v>34.544012726086955</v>
      </c>
      <c r="AY12" s="3">
        <f>IRELAND!AE$7</f>
        <v>33.822940504347827</v>
      </c>
      <c r="AZ12" s="3">
        <f>IRELAND!AF$7</f>
        <v>34.184898817391307</v>
      </c>
      <c r="BA12" s="3">
        <f>IRELAND!AG$7</f>
        <v>31.718550926086955</v>
      </c>
      <c r="BB12" s="3">
        <f>IRELAND!AH$7</f>
        <v>29.308513262608695</v>
      </c>
      <c r="BC12" s="3">
        <f>IRELAND!AI$7</f>
        <v>30.436020969565217</v>
      </c>
      <c r="BD12" s="3">
        <f>IRELAND!AJ$7</f>
        <v>0</v>
      </c>
      <c r="BE12" s="3">
        <f>IRELAND!AK$7</f>
        <v>0</v>
      </c>
      <c r="BH12" s="3"/>
      <c r="BI12" s="3"/>
      <c r="BJ12" s="15"/>
      <c r="BK12" s="15"/>
      <c r="BL12" s="15"/>
      <c r="BM12" s="16"/>
      <c r="BN12" s="16"/>
    </row>
    <row r="13" spans="2:66">
      <c r="B13">
        <v>1997</v>
      </c>
      <c r="C13" s="29">
        <v>115.9811486521739</v>
      </c>
      <c r="D13" s="29">
        <v>81.964101434782606</v>
      </c>
      <c r="E13" s="29">
        <v>82.696465934782594</v>
      </c>
      <c r="F13" s="29">
        <v>575.02229430434784</v>
      </c>
      <c r="G13" s="29">
        <v>611.78473695652178</v>
      </c>
      <c r="H13" s="29">
        <v>9.89617044347826</v>
      </c>
      <c r="I13" s="29">
        <v>51.455137543478259</v>
      </c>
      <c r="J13" s="29">
        <v>10.782691661304348</v>
      </c>
      <c r="K13" s="29">
        <v>164.84282076956524</v>
      </c>
      <c r="L13" s="29">
        <v>70.995157800000001</v>
      </c>
      <c r="M13" s="29">
        <v>85.585017882608696</v>
      </c>
      <c r="N13" s="29">
        <v>403.94400565217393</v>
      </c>
      <c r="O13" s="29">
        <v>32.316559921739128</v>
      </c>
      <c r="P13" s="29">
        <v>73.495688152173912</v>
      </c>
      <c r="Q13" s="29">
        <v>711.64816982608693</v>
      </c>
      <c r="R13" s="29">
        <v>3082.4101669352171</v>
      </c>
      <c r="S13" s="29">
        <v>221.32425952608696</v>
      </c>
      <c r="T13" s="29">
        <v>285.29290863043479</v>
      </c>
      <c r="U13" s="29">
        <v>5465.0166897963918</v>
      </c>
      <c r="W13" t="s">
        <v>26</v>
      </c>
      <c r="X13" s="3">
        <f>LUXEMBOURG!D$7</f>
        <v>12.459880948260869</v>
      </c>
      <c r="Y13" s="3">
        <f>LUXEMBOURG!E$7</f>
        <v>14.224919069565217</v>
      </c>
      <c r="Z13" s="3">
        <f>LUXEMBOURG!F$7</f>
        <v>14.271622062173915</v>
      </c>
      <c r="AA13" s="3">
        <f>LUXEMBOURG!G$7</f>
        <v>13.585422318695652</v>
      </c>
      <c r="AB13" s="3">
        <f>LUXEMBOURG!H$7</f>
        <v>12.517020371739131</v>
      </c>
      <c r="AC13" s="3">
        <f>LUXEMBOURG!I$7</f>
        <v>10.69183586130435</v>
      </c>
      <c r="AD13" s="3">
        <f>LUXEMBOURG!J$7</f>
        <v>10.730313111304348</v>
      </c>
      <c r="AE13" s="3">
        <f>LUXEMBOURG!K$7</f>
        <v>10.782691661304348</v>
      </c>
      <c r="AF13" s="3">
        <f>LUXEMBOURG!L$7</f>
        <v>10.576123870869566</v>
      </c>
      <c r="AG13" s="3">
        <f>LUXEMBOURG!M$7</f>
        <v>11.51276426695652</v>
      </c>
      <c r="AH13" s="3">
        <f>LUXEMBOURG!N$7</f>
        <v>12.626493937826087</v>
      </c>
      <c r="AI13" s="3">
        <f>LUXEMBOURG!O$7</f>
        <v>13.240502264347825</v>
      </c>
      <c r="AJ13" s="3">
        <f>LUXEMBOURG!P$7</f>
        <v>13.352046600869565</v>
      </c>
      <c r="AK13" s="3">
        <f>LUXEMBOURG!Q$7</f>
        <v>14.103035586956523</v>
      </c>
      <c r="AL13" s="3">
        <f>LUXEMBOURG!R$7</f>
        <v>16.750212180434783</v>
      </c>
      <c r="AM13" s="3">
        <f>LUXEMBOURG!S$7</f>
        <v>17.320278487826087</v>
      </c>
      <c r="AN13" s="3">
        <f>LUXEMBOURG!T$7</f>
        <v>15.658149104347824</v>
      </c>
      <c r="AO13" s="3">
        <f>LUXEMBOURG!U$7</f>
        <v>14.140942166521741</v>
      </c>
      <c r="AP13" s="3">
        <f>LUXEMBOURG!V$7</f>
        <v>13.114844363478261</v>
      </c>
      <c r="AQ13" s="3">
        <f>LUXEMBOURG!W$7</f>
        <v>11.701541481304346</v>
      </c>
      <c r="AR13" s="3">
        <f>LUXEMBOURG!X$7</f>
        <v>11.985763385217391</v>
      </c>
      <c r="AS13" s="3">
        <f>LUXEMBOURG!Y$7</f>
        <v>12.267059797391305</v>
      </c>
      <c r="AT13" s="3">
        <f>LUXEMBOURG!Z$7</f>
        <v>11.513175227826087</v>
      </c>
      <c r="AU13" s="3">
        <f>LUXEMBOURG!AA$7</f>
        <v>10.542262223043478</v>
      </c>
      <c r="AV13" s="3">
        <f>LUXEMBOURG!AB$7</f>
        <v>9.9583217421739132</v>
      </c>
      <c r="AW13" s="3">
        <f>LUXEMBOURG!AC$7</f>
        <v>8.9095886873913042</v>
      </c>
      <c r="AX13" s="3">
        <f>LUXEMBOURG!AD$7</f>
        <v>8.0591435673913043</v>
      </c>
      <c r="AY13" s="3">
        <f>LUXEMBOURG!AE$7</f>
        <v>7.1112595886956518</v>
      </c>
      <c r="AZ13" s="3">
        <f>LUXEMBOURG!AF$7</f>
        <v>6.491480547391304</v>
      </c>
      <c r="BA13" s="3">
        <f>LUXEMBOURG!AG$7</f>
        <v>5.8646235778260873</v>
      </c>
      <c r="BB13" s="3">
        <f>LUXEMBOURG!AH$7</f>
        <v>4.6257232152173913</v>
      </c>
      <c r="BC13" s="3">
        <f>LUXEMBOURG!AI$7</f>
        <v>4.364651291304348</v>
      </c>
      <c r="BD13" s="3">
        <f>LUXEMBOURG!AJ$7</f>
        <v>0</v>
      </c>
      <c r="BE13" s="3">
        <f>LUXEMBOURG!AK$7</f>
        <v>0</v>
      </c>
      <c r="BH13" s="3"/>
      <c r="BI13" s="3"/>
      <c r="BJ13" s="17"/>
      <c r="BK13" s="15"/>
      <c r="BL13" s="15"/>
      <c r="BM13" s="18"/>
      <c r="BN13" s="16"/>
    </row>
    <row r="14" spans="2:66">
      <c r="B14">
        <v>1998</v>
      </c>
      <c r="C14" s="29">
        <v>116.55861100434782</v>
      </c>
      <c r="D14" s="29">
        <v>75.884410456521749</v>
      </c>
      <c r="E14" s="29">
        <v>78.411485660869559</v>
      </c>
      <c r="F14" s="29">
        <v>582.37424669565223</v>
      </c>
      <c r="G14" s="29">
        <v>602.77013269565214</v>
      </c>
      <c r="H14" s="29">
        <v>9.5614274852173917</v>
      </c>
      <c r="I14" s="29">
        <v>54.292915173913045</v>
      </c>
      <c r="J14" s="29">
        <v>10.576123870869566</v>
      </c>
      <c r="K14" s="29">
        <v>158.83771622173913</v>
      </c>
      <c r="L14" s="29">
        <v>71.402916382608694</v>
      </c>
      <c r="M14" s="29">
        <v>89.517450308695658</v>
      </c>
      <c r="N14" s="29">
        <v>402.86717343478261</v>
      </c>
      <c r="O14" s="29">
        <v>32.187655591304349</v>
      </c>
      <c r="P14" s="29">
        <v>70.535346456521737</v>
      </c>
      <c r="Q14" s="29">
        <v>687.84629839130434</v>
      </c>
      <c r="R14" s="29">
        <v>3043.6239098300002</v>
      </c>
      <c r="S14" s="29">
        <v>227.64785004347826</v>
      </c>
      <c r="T14" s="29">
        <v>293.44418648695654</v>
      </c>
      <c r="U14" s="29">
        <v>5368.2911948299561</v>
      </c>
      <c r="W14" t="s">
        <v>30</v>
      </c>
      <c r="X14" s="3">
        <f>NETHERLANDS!D$7</f>
        <v>206.81183347391305</v>
      </c>
      <c r="Y14" s="3">
        <f>NETHERLANDS!E$7</f>
        <v>203.46516841304347</v>
      </c>
      <c r="Z14" s="3">
        <f>NETHERLANDS!F$7</f>
        <v>199.26455317391304</v>
      </c>
      <c r="AA14" s="3">
        <f>NETHERLANDS!G$7</f>
        <v>193.86606129130433</v>
      </c>
      <c r="AB14" s="3">
        <f>NETHERLANDS!H$7</f>
        <v>181.42104466956525</v>
      </c>
      <c r="AC14" s="3">
        <f>NETHERLANDS!I$7</f>
        <v>176.91474859130435</v>
      </c>
      <c r="AD14" s="3">
        <f>NETHERLANDS!J$7</f>
        <v>173.43826588260868</v>
      </c>
      <c r="AE14" s="3">
        <f>NETHERLANDS!K$7</f>
        <v>164.84282076956524</v>
      </c>
      <c r="AF14" s="3">
        <f>NETHERLANDS!L$7</f>
        <v>158.83771622173913</v>
      </c>
      <c r="AG14" s="3">
        <f>NETHERLANDS!M$7</f>
        <v>156.67505602608696</v>
      </c>
      <c r="AH14" s="3">
        <f>NETHERLANDS!N$7</f>
        <v>150.83218119565217</v>
      </c>
      <c r="AI14" s="3">
        <f>NETHERLANDS!O$7</f>
        <v>146.84064980869564</v>
      </c>
      <c r="AJ14" s="3">
        <f>NETHERLANDS!P$7</f>
        <v>141.6931827347826</v>
      </c>
      <c r="AK14" s="3">
        <f>NETHERLANDS!Q$7</f>
        <v>140.44900848695653</v>
      </c>
      <c r="AL14" s="3">
        <f>NETHERLANDS!R$7</f>
        <v>136.88570146086954</v>
      </c>
      <c r="AM14" s="3">
        <f>NETHERLANDS!S$7</f>
        <v>133.95256267826085</v>
      </c>
      <c r="AN14" s="3">
        <f>NETHERLANDS!T$7</f>
        <v>131.78945280869567</v>
      </c>
      <c r="AO14" s="3">
        <f>NETHERLANDS!U$7</f>
        <v>126.92822453043478</v>
      </c>
      <c r="AP14" s="3">
        <f>NETHERLANDS!V$7</f>
        <v>123.5488963130435</v>
      </c>
      <c r="AQ14" s="3">
        <f>NETHERLANDS!W$7</f>
        <v>111.66922483043477</v>
      </c>
      <c r="AR14" s="3">
        <f>NETHERLANDS!X$7</f>
        <v>109.55732976086956</v>
      </c>
      <c r="AS14" s="3">
        <f>NETHERLANDS!Y$7</f>
        <v>105.58904016956522</v>
      </c>
      <c r="AT14" s="3">
        <f>NETHERLANDS!Z$7</f>
        <v>99.454918591304349</v>
      </c>
      <c r="AU14" s="3">
        <f>NETHERLANDS!AA$7</f>
        <v>94.788515013043494</v>
      </c>
      <c r="AV14" s="3">
        <f>NETHERLANDS!AB$7</f>
        <v>86.698460100000005</v>
      </c>
      <c r="AW14" s="3">
        <f>NETHERLANDS!AC$7</f>
        <v>85.926104965217391</v>
      </c>
      <c r="AX14" s="3">
        <f>NETHERLANDS!AD$7</f>
        <v>81.312342117391296</v>
      </c>
      <c r="AY14" s="3">
        <f>NETHERLANDS!AE$7</f>
        <v>78.581564843478262</v>
      </c>
      <c r="AZ14" s="3">
        <f>NETHERLANDS!AF$7</f>
        <v>76.980969069565219</v>
      </c>
      <c r="BA14" s="3">
        <f>NETHERLANDS!AG$7</f>
        <v>72.58051308260869</v>
      </c>
      <c r="BB14" s="3">
        <f>NETHERLANDS!AH$7</f>
        <v>65.626545447826089</v>
      </c>
      <c r="BC14" s="3">
        <f>NETHERLANDS!AI$7</f>
        <v>64.121843343478261</v>
      </c>
      <c r="BD14" s="3">
        <f>NETHERLANDS!AJ$7</f>
        <v>0</v>
      </c>
      <c r="BE14" s="3">
        <f>NETHERLANDS!AK$7</f>
        <v>0</v>
      </c>
      <c r="BH14" s="3"/>
      <c r="BI14" s="3"/>
      <c r="BJ14" s="15"/>
      <c r="BK14" s="15"/>
      <c r="BL14" s="15"/>
      <c r="BM14" s="16"/>
      <c r="BN14" s="16"/>
    </row>
    <row r="15" spans="2:66">
      <c r="B15">
        <v>1999</v>
      </c>
      <c r="C15" s="29">
        <v>108.55740496086956</v>
      </c>
      <c r="D15" s="29">
        <v>70.229064013043484</v>
      </c>
      <c r="E15" s="29">
        <v>76.974357813043483</v>
      </c>
      <c r="F15" s="29">
        <v>570.79047200000002</v>
      </c>
      <c r="G15" s="29">
        <v>591.68304117391313</v>
      </c>
      <c r="H15" s="29">
        <v>9.517377666086956</v>
      </c>
      <c r="I15" s="29">
        <v>54.606829747826076</v>
      </c>
      <c r="J15" s="29">
        <v>11.51276426695652</v>
      </c>
      <c r="K15" s="29">
        <v>156.67505602608696</v>
      </c>
      <c r="L15" s="29">
        <v>69.10609762608695</v>
      </c>
      <c r="M15" s="29">
        <v>93.052990739130422</v>
      </c>
      <c r="N15" s="29">
        <v>403.92559413043477</v>
      </c>
      <c r="O15" s="29">
        <v>32.067206591304348</v>
      </c>
      <c r="P15" s="29">
        <v>68.506178695652167</v>
      </c>
      <c r="Q15" s="29">
        <v>653.74921195652166</v>
      </c>
      <c r="R15" s="29">
        <v>2970.9536474069569</v>
      </c>
      <c r="S15" s="29">
        <v>238.87690336086959</v>
      </c>
      <c r="T15" s="29">
        <v>307.91873760869561</v>
      </c>
      <c r="U15" s="29">
        <v>5260.5031337849541</v>
      </c>
      <c r="W15" t="s">
        <v>31</v>
      </c>
      <c r="X15" s="3">
        <f>NORWAY!D$7</f>
        <v>59.834048826086956</v>
      </c>
      <c r="Y15" s="3">
        <f>NORWAY!E$7</f>
        <v>57.899943165217394</v>
      </c>
      <c r="Z15" s="3">
        <f>NORWAY!F$7</f>
        <v>59.17429550869565</v>
      </c>
      <c r="AA15" s="3">
        <f>NORWAY!G$7</f>
        <v>60.80744998695652</v>
      </c>
      <c r="AB15" s="3">
        <f>NORWAY!H$7</f>
        <v>62.218958139130436</v>
      </c>
      <c r="AC15" s="3">
        <f>NORWAY!I$7</f>
        <v>65.609353934782604</v>
      </c>
      <c r="AD15" s="3">
        <f>NORWAY!J$7</f>
        <v>68.425858869565218</v>
      </c>
      <c r="AE15" s="3">
        <f>NORWAY!K$7</f>
        <v>70.995157800000001</v>
      </c>
      <c r="AF15" s="3">
        <f>NORWAY!L$7</f>
        <v>71.402916382608694</v>
      </c>
      <c r="AG15" s="3">
        <f>NORWAY!M$7</f>
        <v>69.10609762608695</v>
      </c>
      <c r="AH15" s="3">
        <f>NORWAY!N$7</f>
        <v>65.194871669565217</v>
      </c>
      <c r="AI15" s="3">
        <f>NORWAY!O$7</f>
        <v>64.713975078260873</v>
      </c>
      <c r="AJ15" s="3">
        <f>NORWAY!P$7</f>
        <v>63.067045239130437</v>
      </c>
      <c r="AK15" s="3">
        <f>NORWAY!Q$7</f>
        <v>63.605966717391304</v>
      </c>
      <c r="AL15" s="3">
        <f>NORWAY!R$7</f>
        <v>63.177179343478258</v>
      </c>
      <c r="AM15" s="3">
        <f>NORWAY!S$7</f>
        <v>63.297179308695654</v>
      </c>
      <c r="AN15" s="3">
        <f>NORWAY!T$7</f>
        <v>63.395295904347826</v>
      </c>
      <c r="AO15" s="3">
        <f>NORWAY!U$7</f>
        <v>64.381705834782608</v>
      </c>
      <c r="AP15" s="3">
        <f>NORWAY!V$7</f>
        <v>62.472295747826088</v>
      </c>
      <c r="AQ15" s="3">
        <f>NORWAY!W$7</f>
        <v>59.260521600000004</v>
      </c>
      <c r="AR15" s="3">
        <f>NORWAY!X$7</f>
        <v>60.735568965217396</v>
      </c>
      <c r="AS15" s="3">
        <f>NORWAY!Y$7</f>
        <v>60.006824652173911</v>
      </c>
      <c r="AT15" s="3">
        <f>NORWAY!Z$7</f>
        <v>58.772266395652174</v>
      </c>
      <c r="AU15" s="3">
        <f>NORWAY!AA$7</f>
        <v>57.707890039130433</v>
      </c>
      <c r="AV15" s="3">
        <f>NORWAY!AB$7</f>
        <v>57.131979860869571</v>
      </c>
      <c r="AW15" s="3">
        <f>NORWAY!AC$7</f>
        <v>54.705072921739131</v>
      </c>
      <c r="AX15" s="3">
        <f>NORWAY!AD$7</f>
        <v>52.106123634782605</v>
      </c>
      <c r="AY15" s="3">
        <f>NORWAY!AE$7</f>
        <v>50.480543643478264</v>
      </c>
      <c r="AZ15" s="3">
        <f>NORWAY!AF$7</f>
        <v>49.735475665217393</v>
      </c>
      <c r="BA15" s="3">
        <f>NORWAY!AG$7</f>
        <v>47.31497610000001</v>
      </c>
      <c r="BB15" s="3">
        <f>NORWAY!AH$7</f>
        <v>44.452509226086953</v>
      </c>
      <c r="BC15" s="3">
        <f>NORWAY!AI$7</f>
        <v>42.820913434782604</v>
      </c>
      <c r="BD15" s="3">
        <f>NORWAY!AJ$7</f>
        <v>0</v>
      </c>
      <c r="BE15" s="3">
        <f>NORWAY!AK$7</f>
        <v>0</v>
      </c>
      <c r="BF15" s="6"/>
      <c r="BH15" s="3"/>
      <c r="BI15" s="3"/>
      <c r="BJ15" s="14"/>
      <c r="BK15" s="14"/>
      <c r="BL15" s="14"/>
    </row>
    <row r="16" spans="2:66">
      <c r="B16">
        <v>2000</v>
      </c>
      <c r="C16" s="29">
        <v>109.15058797391305</v>
      </c>
      <c r="D16" s="29">
        <v>66.334874230434778</v>
      </c>
      <c r="E16" s="29">
        <v>73.441724908695647</v>
      </c>
      <c r="F16" s="29">
        <v>552.65756304347826</v>
      </c>
      <c r="G16" s="29">
        <v>567.88760121739131</v>
      </c>
      <c r="H16" s="29">
        <v>9.3778853882608697</v>
      </c>
      <c r="I16" s="29">
        <v>55.088448526086957</v>
      </c>
      <c r="J16" s="29">
        <v>12.626493937826087</v>
      </c>
      <c r="K16" s="29">
        <v>150.83218119565217</v>
      </c>
      <c r="L16" s="29">
        <v>65.194871669565217</v>
      </c>
      <c r="M16" s="29">
        <v>91.468918921739146</v>
      </c>
      <c r="N16" s="29">
        <v>406.31276882608699</v>
      </c>
      <c r="O16" s="29">
        <v>31.426223713043481</v>
      </c>
      <c r="P16" s="29">
        <v>67.635351760869568</v>
      </c>
      <c r="Q16" s="29">
        <v>628.38815473913053</v>
      </c>
      <c r="R16" s="29">
        <v>2887.8236500521739</v>
      </c>
      <c r="S16" s="29">
        <v>250.90318689130436</v>
      </c>
      <c r="T16" s="29">
        <v>321.0022440434783</v>
      </c>
      <c r="U16" s="29">
        <v>5284.2048292216532</v>
      </c>
      <c r="W16" t="s">
        <v>33</v>
      </c>
      <c r="X16" s="3">
        <f>PORTUGAL!D$7</f>
        <v>79.161297965217386</v>
      </c>
      <c r="Y16" s="3">
        <f>PORTUGAL!E$7</f>
        <v>83.525161299999994</v>
      </c>
      <c r="Z16" s="3">
        <f>PORTUGAL!F$7</f>
        <v>89.951585408695649</v>
      </c>
      <c r="AA16" s="3">
        <f>PORTUGAL!G$7</f>
        <v>86.936453373913039</v>
      </c>
      <c r="AB16" s="3">
        <f>PORTUGAL!H$7</f>
        <v>86.890844813043486</v>
      </c>
      <c r="AC16" s="3">
        <f>PORTUGAL!I$7</f>
        <v>90.388441499999985</v>
      </c>
      <c r="AD16" s="3">
        <f>PORTUGAL!J$7</f>
        <v>84.868660069565223</v>
      </c>
      <c r="AE16" s="3">
        <f>PORTUGAL!K$7</f>
        <v>85.585017882608696</v>
      </c>
      <c r="AF16" s="3">
        <f>PORTUGAL!L$7</f>
        <v>89.517450308695658</v>
      </c>
      <c r="AG16" s="3">
        <f>PORTUGAL!M$7</f>
        <v>93.052990739130422</v>
      </c>
      <c r="AH16" s="3">
        <f>PORTUGAL!N$7</f>
        <v>91.468918921739146</v>
      </c>
      <c r="AI16" s="3">
        <f>PORTUGAL!O$7</f>
        <v>90.692430773913046</v>
      </c>
      <c r="AJ16" s="3">
        <f>PORTUGAL!P$7</f>
        <v>92.398960652173898</v>
      </c>
      <c r="AK16" s="3">
        <f>PORTUGAL!Q$7</f>
        <v>84.954458126086948</v>
      </c>
      <c r="AL16" s="3">
        <f>PORTUGAL!R$7</f>
        <v>85.744537869565221</v>
      </c>
      <c r="AM16" s="3">
        <f>PORTUGAL!S$7</f>
        <v>86.220679756521733</v>
      </c>
      <c r="AN16" s="3">
        <f>PORTUGAL!T$7</f>
        <v>79.720538739130447</v>
      </c>
      <c r="AO16" s="3">
        <f>PORTUGAL!U$7</f>
        <v>76.592234782608699</v>
      </c>
      <c r="AP16" s="3">
        <f>PORTUGAL!V$7</f>
        <v>71.137280930434784</v>
      </c>
      <c r="AQ16" s="3">
        <f>PORTUGAL!W$7</f>
        <v>67.258852895652169</v>
      </c>
      <c r="AR16" s="3">
        <f>PORTUGAL!X$7</f>
        <v>62.097225399999999</v>
      </c>
      <c r="AS16" s="3">
        <f>PORTUGAL!Y$7</f>
        <v>56.972304504347832</v>
      </c>
      <c r="AT16" s="3">
        <f>PORTUGAL!Z$7</f>
        <v>52.900651543478261</v>
      </c>
      <c r="AU16" s="3">
        <f>PORTUGAL!AA$7</f>
        <v>51.705608682608698</v>
      </c>
      <c r="AV16" s="3">
        <f>PORTUGAL!AB$7</f>
        <v>50.965855499999996</v>
      </c>
      <c r="AW16" s="3">
        <f>PORTUGAL!AC$7</f>
        <v>51.669348986956521</v>
      </c>
      <c r="AX16" s="3">
        <f>PORTUGAL!AD$7</f>
        <v>49.370781234782605</v>
      </c>
      <c r="AY16" s="3">
        <f>PORTUGAL!AE$7</f>
        <v>50.313201582608698</v>
      </c>
      <c r="AZ16" s="3">
        <f>PORTUGAL!AF$7</f>
        <v>48.801545404347834</v>
      </c>
      <c r="BA16" s="3">
        <f>PORTUGAL!AG$7</f>
        <v>47.193338530434779</v>
      </c>
      <c r="BB16" s="3">
        <f>PORTUGAL!AH$7</f>
        <v>41.166691573913042</v>
      </c>
      <c r="BC16" s="3">
        <f>PORTUGAL!AI$7</f>
        <v>41.611726860869567</v>
      </c>
      <c r="BD16" s="3">
        <f>PORTUGAL!AJ$7</f>
        <v>0</v>
      </c>
      <c r="BE16" s="3">
        <f>PORTUGAL!AK$7</f>
        <v>0</v>
      </c>
      <c r="BH16" s="3"/>
      <c r="BI16" s="3"/>
      <c r="BJ16" s="14"/>
      <c r="BK16" s="14"/>
      <c r="BL16" s="14"/>
    </row>
    <row r="17" spans="2:64">
      <c r="B17">
        <v>2001</v>
      </c>
      <c r="C17" s="29">
        <v>105.76814901739131</v>
      </c>
      <c r="D17" s="29">
        <v>65.449108869565222</v>
      </c>
      <c r="E17" s="29">
        <v>74.465891926086954</v>
      </c>
      <c r="F17" s="29">
        <v>540.57957617391298</v>
      </c>
      <c r="G17" s="29">
        <v>550.87208308695654</v>
      </c>
      <c r="H17" s="29">
        <v>8.3840573052173912</v>
      </c>
      <c r="I17" s="29">
        <v>54.804620013043476</v>
      </c>
      <c r="J17" s="29">
        <v>13.240502264347825</v>
      </c>
      <c r="K17" s="29">
        <v>146.84064980869564</v>
      </c>
      <c r="L17" s="29">
        <v>64.713975078260873</v>
      </c>
      <c r="M17" s="29">
        <v>90.692430773913046</v>
      </c>
      <c r="N17" s="29">
        <v>396.20841065217394</v>
      </c>
      <c r="O17" s="29">
        <v>30.48117903478261</v>
      </c>
      <c r="P17" s="29">
        <v>64.580034643478271</v>
      </c>
      <c r="Q17" s="29">
        <v>611.33080399999994</v>
      </c>
      <c r="R17" s="29">
        <v>2818.4114726478256</v>
      </c>
      <c r="S17" s="29">
        <v>245.50927833478261</v>
      </c>
      <c r="T17" s="29">
        <v>312.71469904347828</v>
      </c>
      <c r="U17" s="29">
        <v>5291.5146309215206</v>
      </c>
      <c r="W17" t="s">
        <v>39</v>
      </c>
      <c r="X17" s="3">
        <f>SPAIN!D$7</f>
        <v>399.11508517391303</v>
      </c>
      <c r="Y17" s="3">
        <f>SPAIN!E$7</f>
        <v>411.20883695652168</v>
      </c>
      <c r="Z17" s="3">
        <f>SPAIN!F$7</f>
        <v>416.99427547826087</v>
      </c>
      <c r="AA17" s="3">
        <f>SPAIN!G$7</f>
        <v>398.09485404347828</v>
      </c>
      <c r="AB17" s="3">
        <f>SPAIN!H$7</f>
        <v>399.85281517391303</v>
      </c>
      <c r="AC17" s="3">
        <f>SPAIN!I$7</f>
        <v>401.77290939130432</v>
      </c>
      <c r="AD17" s="3">
        <f>SPAIN!J$7</f>
        <v>397.38997656521735</v>
      </c>
      <c r="AE17" s="3">
        <f>SPAIN!K$7</f>
        <v>403.94400565217393</v>
      </c>
      <c r="AF17" s="3">
        <f>SPAIN!L$7</f>
        <v>402.86717343478261</v>
      </c>
      <c r="AG17" s="3">
        <f>SPAIN!M$7</f>
        <v>403.92559413043477</v>
      </c>
      <c r="AH17" s="3">
        <f>SPAIN!N$7</f>
        <v>406.31276882608699</v>
      </c>
      <c r="AI17" s="3">
        <f>SPAIN!O$7</f>
        <v>396.20841065217394</v>
      </c>
      <c r="AJ17" s="3">
        <f>SPAIN!P$7</f>
        <v>403.30393113043482</v>
      </c>
      <c r="AK17" s="3">
        <f>SPAIN!Q$7</f>
        <v>405.39288299999998</v>
      </c>
      <c r="AL17" s="3">
        <f>SPAIN!R$7</f>
        <v>409.69932317391306</v>
      </c>
      <c r="AM17" s="3">
        <f>SPAIN!S$7</f>
        <v>402.3481164347827</v>
      </c>
      <c r="AN17" s="3">
        <f>SPAIN!T$7</f>
        <v>393.15124252173916</v>
      </c>
      <c r="AO17" s="3">
        <f>SPAIN!U$7</f>
        <v>393.67228082608699</v>
      </c>
      <c r="AP17" s="3">
        <f>SPAIN!V$7</f>
        <v>336.28864226086955</v>
      </c>
      <c r="AQ17" s="3">
        <f>SPAIN!W$7</f>
        <v>300.98888573478263</v>
      </c>
      <c r="AR17" s="3">
        <f>SPAIN!X$7</f>
        <v>284.90313560434782</v>
      </c>
      <c r="AS17" s="3">
        <f>SPAIN!Y$7</f>
        <v>284.80064680869566</v>
      </c>
      <c r="AT17" s="3">
        <f>SPAIN!Z$7</f>
        <v>268.31801801304346</v>
      </c>
      <c r="AU17" s="3">
        <f>SPAIN!AA$7</f>
        <v>247.35427971739128</v>
      </c>
      <c r="AV17" s="3">
        <f>SPAIN!AB$7</f>
        <v>241.65573986521738</v>
      </c>
      <c r="AW17" s="3">
        <f>SPAIN!AC$7</f>
        <v>247.20995033913042</v>
      </c>
      <c r="AX17" s="3">
        <f>SPAIN!AD$7</f>
        <v>231.86757044347826</v>
      </c>
      <c r="AY17" s="3">
        <f>SPAIN!AE$7</f>
        <v>229.59184399565217</v>
      </c>
      <c r="AZ17" s="3">
        <f>SPAIN!AF$7</f>
        <v>225.6846585913043</v>
      </c>
      <c r="BA17" s="3">
        <f>SPAIN!AG$7</f>
        <v>206.72436649565216</v>
      </c>
      <c r="BB17" s="3">
        <f>SPAIN!AH$7</f>
        <v>182.41257080869565</v>
      </c>
      <c r="BC17" s="3">
        <f>SPAIN!AI$7</f>
        <v>188.83344175652172</v>
      </c>
      <c r="BD17" s="3">
        <f>SPAIN!AJ$7</f>
        <v>0</v>
      </c>
      <c r="BE17" s="3">
        <f>SPAIN!AK$7</f>
        <v>0</v>
      </c>
      <c r="BH17" s="3"/>
      <c r="BI17" s="3"/>
      <c r="BJ17" s="14"/>
      <c r="BK17" s="14"/>
      <c r="BL17" s="14"/>
    </row>
    <row r="18" spans="2:64">
      <c r="B18">
        <v>2002</v>
      </c>
      <c r="C18" s="29">
        <v>102.74900309130435</v>
      </c>
      <c r="D18" s="29">
        <v>64.6716105</v>
      </c>
      <c r="E18" s="29">
        <v>73.816843952173912</v>
      </c>
      <c r="F18" s="29">
        <v>527.18405417391307</v>
      </c>
      <c r="G18" s="29">
        <v>532.70257721739131</v>
      </c>
      <c r="H18" s="29">
        <v>9.0029165526086956</v>
      </c>
      <c r="I18" s="29">
        <v>52.5599761826087</v>
      </c>
      <c r="J18" s="29">
        <v>13.352046600869565</v>
      </c>
      <c r="K18" s="29">
        <v>141.6931827347826</v>
      </c>
      <c r="L18" s="29">
        <v>63.067045239130437</v>
      </c>
      <c r="M18" s="29">
        <v>92.398960652173898</v>
      </c>
      <c r="N18" s="29">
        <v>403.30393113043482</v>
      </c>
      <c r="O18" s="29">
        <v>29.032332773043475</v>
      </c>
      <c r="P18" s="29">
        <v>62.239691865217388</v>
      </c>
      <c r="Q18" s="29">
        <v>582.45224982608693</v>
      </c>
      <c r="R18" s="29">
        <v>2750.226422491739</v>
      </c>
      <c r="S18" s="29">
        <v>241.02025378260868</v>
      </c>
      <c r="T18" s="29">
        <v>306.40290069565219</v>
      </c>
      <c r="U18" s="29">
        <v>5294.7680424906512</v>
      </c>
      <c r="W18" t="s">
        <v>41</v>
      </c>
      <c r="X18" s="3">
        <f>SWITZERLAND!D$7</f>
        <v>43.968400334782608</v>
      </c>
      <c r="Y18" s="3">
        <f>SWITZERLAND!E$7</f>
        <v>43.021152513043475</v>
      </c>
      <c r="Z18" s="3">
        <f>SWITZERLAND!F$7</f>
        <v>40.9798488826087</v>
      </c>
      <c r="AA18" s="3">
        <f>SWITZERLAND!G$7</f>
        <v>37.325284286956524</v>
      </c>
      <c r="AB18" s="3">
        <f>SWITZERLAND!H$7</f>
        <v>36.517554560869563</v>
      </c>
      <c r="AC18" s="3">
        <f>SWITZERLAND!I$7</f>
        <v>35.249059786956522</v>
      </c>
      <c r="AD18" s="3">
        <f>SWITZERLAND!J$7</f>
        <v>33.618132891304349</v>
      </c>
      <c r="AE18" s="3">
        <f>SWITZERLAND!K$7</f>
        <v>32.316559921739128</v>
      </c>
      <c r="AF18" s="3">
        <f>SWITZERLAND!L$7</f>
        <v>32.187655591304349</v>
      </c>
      <c r="AG18" s="3">
        <f>SWITZERLAND!M$7</f>
        <v>32.067206591304348</v>
      </c>
      <c r="AH18" s="3">
        <f>SWITZERLAND!N$7</f>
        <v>31.426223713043481</v>
      </c>
      <c r="AI18" s="3">
        <f>SWITZERLAND!O$7</f>
        <v>30.48117903478261</v>
      </c>
      <c r="AJ18" s="3">
        <f>SWITZERLAND!P$7</f>
        <v>29.032332773043475</v>
      </c>
      <c r="AK18" s="3">
        <f>SWITZERLAND!Q$7</f>
        <v>28.630365993478261</v>
      </c>
      <c r="AL18" s="3">
        <f>SWITZERLAND!R$7</f>
        <v>28.430309563478264</v>
      </c>
      <c r="AM18" s="3">
        <f>SWITZERLAND!S$7</f>
        <v>28.675343537826087</v>
      </c>
      <c r="AN18" s="3">
        <f>SWITZERLAND!T$7</f>
        <v>28.222168014782611</v>
      </c>
      <c r="AO18" s="3">
        <f>SWITZERLAND!U$7</f>
        <v>27.825974950869561</v>
      </c>
      <c r="AP18" s="3">
        <f>SWITZERLAND!V$7</f>
        <v>27.828750408260866</v>
      </c>
      <c r="AQ18" s="3">
        <f>SWITZERLAND!W$7</f>
        <v>26.340649653043478</v>
      </c>
      <c r="AR18" s="3">
        <f>SWITZERLAND!X$7</f>
        <v>25.634903450434784</v>
      </c>
      <c r="AS18" s="3">
        <f>SWITZERLAND!Y$7</f>
        <v>24.360771807826087</v>
      </c>
      <c r="AT18" s="3">
        <f>SWITZERLAND!Z$7</f>
        <v>24.499197498695654</v>
      </c>
      <c r="AU18" s="3">
        <f>SWITZERLAND!AA$7</f>
        <v>24.535479445217387</v>
      </c>
      <c r="AV18" s="3">
        <f>SWITZERLAND!AB$7</f>
        <v>23.381458288695654</v>
      </c>
      <c r="AW18" s="3">
        <f>SWITZERLAND!AC$7</f>
        <v>22.168946236956518</v>
      </c>
      <c r="AX18" s="3">
        <f>SWITZERLAND!AD$7</f>
        <v>21.596214350869563</v>
      </c>
      <c r="AY18" s="3">
        <f>SWITZERLAND!AE$7</f>
        <v>20.542009995652176</v>
      </c>
      <c r="AZ18" s="3">
        <f>SWITZERLAND!AF$7</f>
        <v>19.594546016956521</v>
      </c>
      <c r="BA18" s="3">
        <f>SWITZERLAND!AG$7</f>
        <v>18.513526016086956</v>
      </c>
      <c r="BB18" s="3">
        <f>SWITZERLAND!AH$7</f>
        <v>16.018808089565219</v>
      </c>
      <c r="BC18" s="3">
        <f>SWITZERLAND!AI$7</f>
        <v>15.612484446086956</v>
      </c>
      <c r="BD18" s="3">
        <f>SWITZERLAND!AJ$7</f>
        <v>0</v>
      </c>
      <c r="BE18" s="3">
        <f>SWITZERLAND!AK$7</f>
        <v>0</v>
      </c>
      <c r="BH18" s="3"/>
      <c r="BI18" s="3"/>
      <c r="BJ18" s="14"/>
      <c r="BK18" s="14"/>
      <c r="BL18" s="14"/>
    </row>
    <row r="19" spans="2:64">
      <c r="B19">
        <v>2003</v>
      </c>
      <c r="C19" s="29">
        <v>101.73510988260868</v>
      </c>
      <c r="D19" s="29">
        <v>67.489244260869569</v>
      </c>
      <c r="E19" s="29">
        <v>75.790096869565218</v>
      </c>
      <c r="F19" s="29">
        <v>511.93385265217393</v>
      </c>
      <c r="G19" s="29">
        <v>519.79545647826092</v>
      </c>
      <c r="H19" s="29">
        <v>8.8432993782608698</v>
      </c>
      <c r="I19" s="29">
        <v>52.25754544347825</v>
      </c>
      <c r="J19" s="29">
        <v>14.103035586956523</v>
      </c>
      <c r="K19" s="29">
        <v>140.44900848695653</v>
      </c>
      <c r="L19" s="29">
        <v>63.605966717391304</v>
      </c>
      <c r="M19" s="29">
        <v>84.954458126086948</v>
      </c>
      <c r="N19" s="29">
        <v>405.39288299999998</v>
      </c>
      <c r="O19" s="29">
        <v>28.630365993478261</v>
      </c>
      <c r="P19" s="29">
        <v>60.986565469565214</v>
      </c>
      <c r="Q19" s="29">
        <v>571.41163069565209</v>
      </c>
      <c r="R19" s="29">
        <v>2707.3785190413041</v>
      </c>
      <c r="S19" s="29">
        <v>236.80417198260872</v>
      </c>
      <c r="T19" s="29">
        <v>300.05489621739133</v>
      </c>
      <c r="U19" s="29">
        <v>5333.6818935832198</v>
      </c>
      <c r="W19" t="s">
        <v>40</v>
      </c>
      <c r="X19" s="3">
        <f>SWEDEN!D$7</f>
        <v>88.030728891304349</v>
      </c>
      <c r="Y19" s="3">
        <f>SWEDEN!E$7</f>
        <v>89.315688365217397</v>
      </c>
      <c r="Z19" s="3">
        <f>SWEDEN!F$7</f>
        <v>85.019235699999996</v>
      </c>
      <c r="AA19" s="3">
        <f>SWEDEN!G$7</f>
        <v>81.027916321739127</v>
      </c>
      <c r="AB19" s="3">
        <f>SWEDEN!H$7</f>
        <v>81.919316043478261</v>
      </c>
      <c r="AC19" s="3">
        <f>SWEDEN!I$7</f>
        <v>78.491409591304361</v>
      </c>
      <c r="AD19" s="3">
        <f>SWEDEN!J$7</f>
        <v>76.956659378260866</v>
      </c>
      <c r="AE19" s="3">
        <f>SWEDEN!K$7</f>
        <v>73.495688152173912</v>
      </c>
      <c r="AF19" s="3">
        <f>SWEDEN!L$7</f>
        <v>70.535346456521737</v>
      </c>
      <c r="AG19" s="3">
        <f>SWEDEN!M$7</f>
        <v>68.506178695652167</v>
      </c>
      <c r="AH19" s="3">
        <f>SWEDEN!N$7</f>
        <v>67.635351760869568</v>
      </c>
      <c r="AI19" s="3">
        <f>SWEDEN!O$7</f>
        <v>64.580034643478271</v>
      </c>
      <c r="AJ19" s="3">
        <f>SWEDEN!P$7</f>
        <v>62.239691865217388</v>
      </c>
      <c r="AK19" s="3">
        <f>SWEDEN!Q$7</f>
        <v>60.986565469565214</v>
      </c>
      <c r="AL19" s="3">
        <f>SWEDEN!R$7</f>
        <v>59.860261939130439</v>
      </c>
      <c r="AM19" s="3">
        <f>SWEDEN!S$7</f>
        <v>58.831368247826092</v>
      </c>
      <c r="AN19" s="3">
        <f>SWEDEN!T$7</f>
        <v>58.285547021739127</v>
      </c>
      <c r="AO19" s="3">
        <f>SWEDEN!U$7</f>
        <v>56.705683452173915</v>
      </c>
      <c r="AP19" s="3">
        <f>SWEDEN!V$7</f>
        <v>54.288794486956519</v>
      </c>
      <c r="AQ19" s="3">
        <f>SWEDEN!W$7</f>
        <v>50.20107631304348</v>
      </c>
      <c r="AR19" s="3">
        <f>SWEDEN!X$7</f>
        <v>51.592458065217393</v>
      </c>
      <c r="AS19" s="3">
        <f>SWEDEN!Y$7</f>
        <v>49.752454378260865</v>
      </c>
      <c r="AT19" s="3">
        <f>SWEDEN!Z$7</f>
        <v>47.508201330434787</v>
      </c>
      <c r="AU19" s="3">
        <f>SWEDEN!AA$7</f>
        <v>46.483579191304344</v>
      </c>
      <c r="AV19" s="3">
        <f>SWEDEN!AB$7</f>
        <v>45.891883556521734</v>
      </c>
      <c r="AW19" s="3">
        <f>SWEDEN!AC$7</f>
        <v>44.702187447826084</v>
      </c>
      <c r="AX19" s="3">
        <f>SWEDEN!AD$7</f>
        <v>43.829972017391299</v>
      </c>
      <c r="AY19" s="3">
        <f>SWEDEN!AE$7</f>
        <v>42.177645573913047</v>
      </c>
      <c r="AZ19" s="3">
        <f>SWEDEN!AF$7</f>
        <v>40.902583156521736</v>
      </c>
      <c r="BA19" s="3">
        <f>SWEDEN!AG$7</f>
        <v>38.171101530434782</v>
      </c>
      <c r="BB19" s="3">
        <f>SWEDEN!AH$7</f>
        <v>35.515831491304347</v>
      </c>
      <c r="BC19" s="3">
        <f>SWEDEN!AI$7</f>
        <v>35.047861830434783</v>
      </c>
      <c r="BD19" s="3">
        <f>SWEDEN!AJ$7</f>
        <v>0</v>
      </c>
      <c r="BE19" s="3">
        <f>SWEDEN!AK$7</f>
        <v>0</v>
      </c>
    </row>
    <row r="20" spans="2:64">
      <c r="B20">
        <v>2004</v>
      </c>
      <c r="C20" s="29">
        <v>105.07700319565218</v>
      </c>
      <c r="D20" s="29">
        <v>62.849492573913047</v>
      </c>
      <c r="E20" s="29">
        <v>72.268461969565223</v>
      </c>
      <c r="F20" s="29">
        <v>497.87381760869562</v>
      </c>
      <c r="G20" s="29">
        <v>506.37188121739126</v>
      </c>
      <c r="H20" s="29">
        <v>9.1312579978260882</v>
      </c>
      <c r="I20" s="29">
        <v>52.876761273913054</v>
      </c>
      <c r="J20" s="29">
        <v>16.750212180434783</v>
      </c>
      <c r="K20" s="29">
        <v>136.88570146086954</v>
      </c>
      <c r="L20" s="29">
        <v>63.177179343478258</v>
      </c>
      <c r="M20" s="29">
        <v>85.744537869565221</v>
      </c>
      <c r="N20" s="29">
        <v>409.69932317391306</v>
      </c>
      <c r="O20" s="29">
        <v>28.430309563478264</v>
      </c>
      <c r="P20" s="29">
        <v>59.860261939130439</v>
      </c>
      <c r="Q20" s="29">
        <v>553.70279847826089</v>
      </c>
      <c r="R20" s="29">
        <v>2660.6989998460867</v>
      </c>
      <c r="S20" s="29">
        <v>233.38192667391306</v>
      </c>
      <c r="T20" s="29">
        <v>294.5624347826087</v>
      </c>
      <c r="U20" s="29">
        <v>5361.990817441394</v>
      </c>
      <c r="W20" t="s">
        <v>117</v>
      </c>
      <c r="X20" s="3">
        <f>'UNITED KINGDOM'!D$7</f>
        <v>927.83983052173915</v>
      </c>
      <c r="Y20" s="3">
        <f>'UNITED KINGDOM'!E$7</f>
        <v>903.61956908695652</v>
      </c>
      <c r="Z20" s="3">
        <f>'UNITED KINGDOM'!F$7</f>
        <v>890.71180921739131</v>
      </c>
      <c r="AA20" s="3">
        <f>'UNITED KINGDOM'!G$7</f>
        <v>847.89062765217386</v>
      </c>
      <c r="AB20" s="3">
        <f>'UNITED KINGDOM'!H$7</f>
        <v>831.31001252173917</v>
      </c>
      <c r="AC20" s="3">
        <f>'UNITED KINGDOM'!I$7</f>
        <v>791.32193182608694</v>
      </c>
      <c r="AD20" s="3">
        <f>'UNITED KINGDOM'!J$7</f>
        <v>766.83062186956522</v>
      </c>
      <c r="AE20" s="3">
        <f>'UNITED KINGDOM'!K$7</f>
        <v>711.64816982608693</v>
      </c>
      <c r="AF20" s="3">
        <f>'UNITED KINGDOM'!L$7</f>
        <v>687.84629839130434</v>
      </c>
      <c r="AG20" s="3">
        <f>'UNITED KINGDOM'!M$7</f>
        <v>653.74921195652166</v>
      </c>
      <c r="AH20" s="3">
        <f>'UNITED KINGDOM'!N$7</f>
        <v>628.38815473913053</v>
      </c>
      <c r="AI20" s="3">
        <f>'UNITED KINGDOM'!O$7</f>
        <v>611.33080399999994</v>
      </c>
      <c r="AJ20" s="3">
        <f>'UNITED KINGDOM'!P$7</f>
        <v>582.45224982608693</v>
      </c>
      <c r="AK20" s="3">
        <f>'UNITED KINGDOM'!Q$7</f>
        <v>571.41163069565209</v>
      </c>
      <c r="AL20" s="3">
        <f>'UNITED KINGDOM'!R$7</f>
        <v>553.70279847826089</v>
      </c>
      <c r="AM20" s="3">
        <f>'UNITED KINGDOM'!S$7</f>
        <v>546.38953965217388</v>
      </c>
      <c r="AN20" s="3">
        <f>'UNITED KINGDOM'!T$7</f>
        <v>527.00176230434784</v>
      </c>
      <c r="AO20" s="3">
        <f>'UNITED KINGDOM'!U$7</f>
        <v>503.71430595652174</v>
      </c>
      <c r="AP20" s="3">
        <f>'UNITED KINGDOM'!V$7</f>
        <v>450.86210734782611</v>
      </c>
      <c r="AQ20" s="3">
        <f>'UNITED KINGDOM'!W$7</f>
        <v>394.36176743478262</v>
      </c>
      <c r="AR20" s="3">
        <f>'UNITED KINGDOM'!X$7</f>
        <v>386.29117526086958</v>
      </c>
      <c r="AS20" s="3">
        <f>'UNITED KINGDOM'!Y$7</f>
        <v>359.12669495652176</v>
      </c>
      <c r="AT20" s="3">
        <f>'UNITED KINGDOM'!Z$7</f>
        <v>366.16075452173914</v>
      </c>
      <c r="AU20" s="3">
        <f>'UNITED KINGDOM'!AA$7</f>
        <v>347.33583682608696</v>
      </c>
      <c r="AV20" s="3">
        <f>'UNITED KINGDOM'!AB$7</f>
        <v>324.01695108695651</v>
      </c>
      <c r="AW20" s="3">
        <f>'UNITED KINGDOM'!AC$7</f>
        <v>311.19449017391304</v>
      </c>
      <c r="AX20" s="3">
        <f>'UNITED KINGDOM'!AD$7</f>
        <v>284.02989503913045</v>
      </c>
      <c r="AY20" s="3">
        <f>'UNITED KINGDOM'!AE$7</f>
        <v>271.93877282173912</v>
      </c>
      <c r="AZ20" s="3">
        <f>'UNITED KINGDOM'!AF$7</f>
        <v>259.0867914478261</v>
      </c>
      <c r="BA20" s="3">
        <f>'UNITED KINGDOM'!AG$7</f>
        <v>240.69729837391304</v>
      </c>
      <c r="BB20" s="3">
        <f>'UNITED KINGDOM'!AH$7</f>
        <v>207.72860786086957</v>
      </c>
      <c r="BC20" s="3">
        <f>'UNITED KINGDOM'!AI$7</f>
        <v>207.50125802608696</v>
      </c>
      <c r="BD20" s="3">
        <f>'UNITED KINGDOM'!AJ$7</f>
        <v>0</v>
      </c>
      <c r="BE20" s="3">
        <f>'UNITED KINGDOM'!AK$7</f>
        <v>0</v>
      </c>
      <c r="BF20" s="6"/>
      <c r="BH20" s="3"/>
    </row>
    <row r="21" spans="2:64">
      <c r="B21">
        <v>2005</v>
      </c>
      <c r="C21" s="29">
        <v>100.06472359130434</v>
      </c>
      <c r="D21" s="29">
        <v>60.426777356521733</v>
      </c>
      <c r="E21" s="29">
        <v>63.447708465217396</v>
      </c>
      <c r="F21" s="29">
        <v>482.93429526086953</v>
      </c>
      <c r="G21" s="29">
        <v>491.93730265217391</v>
      </c>
      <c r="H21" s="29">
        <v>8.1301173647826097</v>
      </c>
      <c r="I21" s="29">
        <v>53.298942626086955</v>
      </c>
      <c r="J21" s="29">
        <v>17.320278487826087</v>
      </c>
      <c r="K21" s="29">
        <v>133.95256267826085</v>
      </c>
      <c r="L21" s="29">
        <v>63.297179308695654</v>
      </c>
      <c r="M21" s="29">
        <v>86.220679756521733</v>
      </c>
      <c r="N21" s="29">
        <v>402.3481164347827</v>
      </c>
      <c r="O21" s="29">
        <v>28.675343537826087</v>
      </c>
      <c r="P21" s="29">
        <v>58.831368247826092</v>
      </c>
      <c r="Q21" s="29">
        <v>546.38953965217388</v>
      </c>
      <c r="R21" s="29">
        <v>2597.2749354208695</v>
      </c>
      <c r="S21" s="29">
        <v>228.08152426956522</v>
      </c>
      <c r="T21" s="29">
        <v>286.83457794782606</v>
      </c>
      <c r="U21" s="29">
        <v>5412.2841519533049</v>
      </c>
      <c r="W21" t="s">
        <v>116</v>
      </c>
      <c r="X21" s="3">
        <f>SUM(X6:X20)</f>
        <v>3718.3777088652173</v>
      </c>
      <c r="Y21" s="3">
        <f t="shared" ref="Y21:BE21" si="0">SUM(Y6:Y20)</f>
        <v>3666.0972653565213</v>
      </c>
      <c r="Z21" s="3">
        <f t="shared" si="0"/>
        <v>3591.4444644369573</v>
      </c>
      <c r="AA21" s="3">
        <f t="shared" si="0"/>
        <v>3446.3307558704346</v>
      </c>
      <c r="AB21" s="3">
        <f t="shared" si="0"/>
        <v>3355.1899307682606</v>
      </c>
      <c r="AC21" s="3">
        <f t="shared" si="0"/>
        <v>3269.2652829169565</v>
      </c>
      <c r="AD21" s="3">
        <f t="shared" si="0"/>
        <v>3206.3946752600004</v>
      </c>
      <c r="AE21" s="3">
        <f t="shared" si="0"/>
        <v>3082.4101669352171</v>
      </c>
      <c r="AF21" s="3">
        <f t="shared" si="0"/>
        <v>3043.6239098300002</v>
      </c>
      <c r="AG21" s="3">
        <f t="shared" si="0"/>
        <v>2970.9536474069569</v>
      </c>
      <c r="AH21" s="3">
        <f t="shared" si="0"/>
        <v>2887.8236500521739</v>
      </c>
      <c r="AI21" s="3">
        <f t="shared" si="0"/>
        <v>2818.4114726478256</v>
      </c>
      <c r="AJ21" s="3">
        <f t="shared" si="0"/>
        <v>2750.226422491739</v>
      </c>
      <c r="AK21" s="3">
        <f t="shared" si="0"/>
        <v>2707.3785190413041</v>
      </c>
      <c r="AL21" s="3">
        <f t="shared" si="0"/>
        <v>2660.6989998460867</v>
      </c>
      <c r="AM21" s="3">
        <f t="shared" si="0"/>
        <v>2597.2749354208695</v>
      </c>
      <c r="AN21" s="3">
        <f t="shared" si="0"/>
        <v>2534.167728856522</v>
      </c>
      <c r="AO21" s="3">
        <f t="shared" si="0"/>
        <v>2454.4860078656525</v>
      </c>
      <c r="AP21" s="3">
        <f t="shared" si="0"/>
        <v>2266.2378065326088</v>
      </c>
      <c r="AQ21" s="3">
        <f t="shared" si="0"/>
        <v>2071.3949477626088</v>
      </c>
      <c r="AR21" s="3">
        <f t="shared" si="0"/>
        <v>2034.2385531452176</v>
      </c>
      <c r="AS21" s="3">
        <f t="shared" si="0"/>
        <v>1953.6471489408696</v>
      </c>
      <c r="AT21" s="3">
        <f t="shared" si="0"/>
        <v>1911.1711489956519</v>
      </c>
      <c r="AU21" s="3">
        <f t="shared" si="0"/>
        <v>1852.7495080956526</v>
      </c>
      <c r="AV21" s="3">
        <f t="shared" si="0"/>
        <v>1767.172452423913</v>
      </c>
      <c r="AW21" s="3">
        <f t="shared" si="0"/>
        <v>1735.9271179082609</v>
      </c>
      <c r="AX21" s="3">
        <f t="shared" si="0"/>
        <v>1650.9108466413043</v>
      </c>
      <c r="AY21" s="3">
        <f t="shared" si="0"/>
        <v>1597.3397012634782</v>
      </c>
      <c r="AZ21" s="3">
        <f t="shared" si="0"/>
        <v>1526.2574166760869</v>
      </c>
      <c r="BA21" s="3">
        <f t="shared" si="0"/>
        <v>1424.4192321282608</v>
      </c>
      <c r="BB21" s="3">
        <f t="shared" si="0"/>
        <v>1255.1573715373911</v>
      </c>
      <c r="BC21" s="3">
        <f t="shared" si="0"/>
        <v>1263.5487257186958</v>
      </c>
      <c r="BD21" s="3">
        <f t="shared" si="0"/>
        <v>0</v>
      </c>
      <c r="BE21" s="3">
        <f t="shared" si="0"/>
        <v>0</v>
      </c>
      <c r="BH21" s="3"/>
    </row>
    <row r="22" spans="2:64">
      <c r="B22">
        <v>2006</v>
      </c>
      <c r="C22" s="29">
        <v>96.002251830434787</v>
      </c>
      <c r="D22" s="29">
        <v>60.41733189130435</v>
      </c>
      <c r="E22" s="29">
        <v>68.220692886956527</v>
      </c>
      <c r="F22" s="29">
        <v>455.98230239130436</v>
      </c>
      <c r="G22" s="29">
        <v>496.40659539130439</v>
      </c>
      <c r="H22" s="29">
        <v>7.99910692</v>
      </c>
      <c r="I22" s="29">
        <v>51.915291126086963</v>
      </c>
      <c r="J22" s="29">
        <v>15.658149104347824</v>
      </c>
      <c r="K22" s="29">
        <v>131.78945280869567</v>
      </c>
      <c r="L22" s="29">
        <v>63.395295904347826</v>
      </c>
      <c r="M22" s="29">
        <v>79.720538739130447</v>
      </c>
      <c r="N22" s="29">
        <v>393.15124252173916</v>
      </c>
      <c r="O22" s="29">
        <v>28.222168014782611</v>
      </c>
      <c r="P22" s="29">
        <v>58.285547021739127</v>
      </c>
      <c r="Q22" s="29">
        <v>527.00176230434784</v>
      </c>
      <c r="R22" s="29">
        <v>2534.167728856522</v>
      </c>
      <c r="S22" s="29">
        <v>223.4731332826087</v>
      </c>
      <c r="T22" s="29">
        <v>279.75232064347824</v>
      </c>
      <c r="U22" s="29">
        <v>5376.8616151606084</v>
      </c>
      <c r="W22" t="s">
        <v>84</v>
      </c>
      <c r="X22" s="3">
        <f>'NORTH SEA'!D$7</f>
        <v>182.49454032173912</v>
      </c>
      <c r="Y22" s="3">
        <f>'NORTH SEA'!E$7</f>
        <v>190.13040693043476</v>
      </c>
      <c r="Z22" s="3">
        <f>'NORTH SEA'!F$7</f>
        <v>204.45363339130432</v>
      </c>
      <c r="AA22" s="3">
        <f>'NORTH SEA'!G$7</f>
        <v>199.56547991739131</v>
      </c>
      <c r="AB22" s="3">
        <f>'NORTH SEA'!H$7</f>
        <v>204.82741500869565</v>
      </c>
      <c r="AC22" s="3">
        <f>'NORTH SEA'!I$7</f>
        <v>211.76499518695655</v>
      </c>
      <c r="AD22" s="3">
        <f>'NORTH SEA'!J$7</f>
        <v>216.04446493913042</v>
      </c>
      <c r="AE22" s="3">
        <f>'NORTH SEA'!K$7</f>
        <v>221.32425952608696</v>
      </c>
      <c r="AF22" s="3">
        <f>'NORTH SEA'!L$7</f>
        <v>227.64785004347826</v>
      </c>
      <c r="AG22" s="3">
        <f>'NORTH SEA'!M$7</f>
        <v>238.87690336086959</v>
      </c>
      <c r="AH22" s="3">
        <f>'NORTH SEA'!N$7</f>
        <v>250.90318689130436</v>
      </c>
      <c r="AI22" s="3">
        <f>'NORTH SEA'!O$7</f>
        <v>245.50927833478261</v>
      </c>
      <c r="AJ22" s="3">
        <f>'NORTH SEA'!P$7</f>
        <v>241.02025378260868</v>
      </c>
      <c r="AK22" s="3">
        <f>'NORTH SEA'!Q$7</f>
        <v>236.80417198260872</v>
      </c>
      <c r="AL22" s="3">
        <f>'NORTH SEA'!R$7</f>
        <v>233.38192667391306</v>
      </c>
      <c r="AM22" s="3">
        <f>'NORTH SEA'!S$7</f>
        <v>228.08152426956522</v>
      </c>
      <c r="AN22" s="3">
        <f>'NORTH SEA'!T$7</f>
        <v>223.4731332826087</v>
      </c>
      <c r="AO22" s="3">
        <f>'NORTH SEA'!U$7</f>
        <v>219.16882366521742</v>
      </c>
      <c r="AP22" s="3">
        <f>'NORTH SEA'!V$7</f>
        <v>197.11159324347824</v>
      </c>
      <c r="AQ22" s="3">
        <f>'NORTH SEA'!W$7</f>
        <v>196.96245057391306</v>
      </c>
      <c r="AR22" s="3">
        <f>'NORTH SEA'!X$7</f>
        <v>195.15053892173913</v>
      </c>
      <c r="AS22" s="3">
        <f>'NORTH SEA'!Y$7</f>
        <v>196.83855720869565</v>
      </c>
      <c r="AT22" s="3">
        <f>'NORTH SEA'!Z$7</f>
        <v>192.6032270826087</v>
      </c>
      <c r="AU22" s="3">
        <f>'NORTH SEA'!AA$7</f>
        <v>186.88607191739126</v>
      </c>
      <c r="AV22" s="3">
        <f>'NORTH SEA'!AB$7</f>
        <v>190.86096734782609</v>
      </c>
      <c r="AW22" s="3">
        <f>'NORTH SEA'!AC$7</f>
        <v>196.27392062173911</v>
      </c>
      <c r="AX22" s="3">
        <f>'NORTH SEA'!AD$7</f>
        <v>189.04768412173914</v>
      </c>
      <c r="AY22" s="3">
        <f>'NORTH SEA'!AE$7</f>
        <v>191.39877384782608</v>
      </c>
      <c r="AZ22" s="3">
        <f>'NORTH SEA'!AF$7</f>
        <v>189.85687602608695</v>
      </c>
      <c r="BA22" s="3">
        <f>'NORTH SEA'!AG$7</f>
        <v>182.98597873043479</v>
      </c>
      <c r="BB22" s="3">
        <f>'NORTH SEA'!AH$7</f>
        <v>171.64040946956521</v>
      </c>
      <c r="BC22" s="3">
        <f>'NORTH SEA'!AI$7</f>
        <v>171.06512259565218</v>
      </c>
      <c r="BD22" s="3">
        <f>'NORTH SEA'!AJ$7</f>
        <v>0</v>
      </c>
      <c r="BE22" s="3">
        <f>'NORTH SEA'!AK$7</f>
        <v>0</v>
      </c>
      <c r="BH22" s="3"/>
    </row>
    <row r="23" spans="2:64">
      <c r="B23">
        <v>2007</v>
      </c>
      <c r="C23" s="29">
        <v>93.096429208695653</v>
      </c>
      <c r="D23" s="29">
        <v>56.379061017391301</v>
      </c>
      <c r="E23" s="29">
        <v>64.298659447826097</v>
      </c>
      <c r="F23" s="29">
        <v>434.91682804347829</v>
      </c>
      <c r="G23" s="29">
        <v>482.45383960869566</v>
      </c>
      <c r="H23" s="29">
        <v>8.6652706395652164</v>
      </c>
      <c r="I23" s="29">
        <v>50.7145674</v>
      </c>
      <c r="J23" s="29">
        <v>14.140942166521741</v>
      </c>
      <c r="K23" s="29">
        <v>126.92822453043478</v>
      </c>
      <c r="L23" s="29">
        <v>64.381705834782608</v>
      </c>
      <c r="M23" s="29">
        <v>76.592234782608699</v>
      </c>
      <c r="N23" s="29">
        <v>393.67228082608699</v>
      </c>
      <c r="O23" s="29">
        <v>27.825974950869561</v>
      </c>
      <c r="P23" s="29">
        <v>56.705683452173915</v>
      </c>
      <c r="Q23" s="29">
        <v>503.71430595652174</v>
      </c>
      <c r="R23" s="29">
        <v>2454.4860078656525</v>
      </c>
      <c r="S23" s="29">
        <v>219.16882366521742</v>
      </c>
      <c r="T23" s="29">
        <v>273.34157139130434</v>
      </c>
      <c r="U23" s="29">
        <v>5357.2879320678257</v>
      </c>
      <c r="W23" t="s">
        <v>118</v>
      </c>
      <c r="X23" s="3">
        <f>'NE ATLANTIC'!D$7</f>
        <v>235.24035877391307</v>
      </c>
      <c r="Y23" s="3">
        <f>'NE ATLANTIC'!E$7</f>
        <v>245.0831957</v>
      </c>
      <c r="Z23" s="3">
        <f>'NE ATLANTIC'!F$7</f>
        <v>263.54621890434782</v>
      </c>
      <c r="AA23" s="3">
        <f>'NE ATLANTIC'!G$7</f>
        <v>257.2452579565217</v>
      </c>
      <c r="AB23" s="3">
        <f>'NE ATLANTIC'!H$7</f>
        <v>264.02803346956517</v>
      </c>
      <c r="AC23" s="3">
        <f>'NE ATLANTIC'!I$7</f>
        <v>272.97076042173916</v>
      </c>
      <c r="AD23" s="3">
        <f>'NE ATLANTIC'!J$7</f>
        <v>278.48711173043478</v>
      </c>
      <c r="AE23" s="3">
        <f>'NE ATLANTIC'!K$7</f>
        <v>285.29290863043479</v>
      </c>
      <c r="AF23" s="3">
        <f>'NE ATLANTIC'!L$7</f>
        <v>293.44418648695654</v>
      </c>
      <c r="AG23" s="3">
        <f>'NE ATLANTIC'!M$7</f>
        <v>307.91873760869561</v>
      </c>
      <c r="AH23" s="3">
        <f>'NE ATLANTIC'!N$7</f>
        <v>321.0022440434783</v>
      </c>
      <c r="AI23" s="3">
        <f>'NE ATLANTIC'!O$7</f>
        <v>312.71469904347828</v>
      </c>
      <c r="AJ23" s="3">
        <f>'NE ATLANTIC'!P$7</f>
        <v>306.40290069565219</v>
      </c>
      <c r="AK23" s="3">
        <f>'NE ATLANTIC'!Q$7</f>
        <v>300.05489621739133</v>
      </c>
      <c r="AL23" s="3">
        <f>'NE ATLANTIC'!R$7</f>
        <v>294.5624347826087</v>
      </c>
      <c r="AM23" s="3">
        <f>'NE ATLANTIC'!S$7</f>
        <v>286.83457794782606</v>
      </c>
      <c r="AN23" s="3">
        <f>'NE ATLANTIC'!T$7</f>
        <v>279.75232064347824</v>
      </c>
      <c r="AO23" s="3">
        <f>'NE ATLANTIC'!U$7</f>
        <v>273.34157139130434</v>
      </c>
      <c r="AP23" s="3">
        <f>'NE ATLANTIC'!V$7</f>
        <v>238.28336419999999</v>
      </c>
      <c r="AQ23" s="3">
        <f>'NE ATLANTIC'!W$7</f>
        <v>239.14119746086959</v>
      </c>
      <c r="AR23" s="3">
        <f>'NE ATLANTIC'!X$7</f>
        <v>230.54902472608694</v>
      </c>
      <c r="AS23" s="3">
        <f>'NE ATLANTIC'!Y$7</f>
        <v>241.76891817826089</v>
      </c>
      <c r="AT23" s="3">
        <f>'NE ATLANTIC'!Z$7</f>
        <v>235.17448536521738</v>
      </c>
      <c r="AU23" s="3">
        <f>'NE ATLANTIC'!AA$7</f>
        <v>226.99977716956519</v>
      </c>
      <c r="AV23" s="3">
        <f>'NE ATLANTIC'!AB$7</f>
        <v>234.39672620000002</v>
      </c>
      <c r="AW23" s="3">
        <f>'NE ATLANTIC'!AC$7</f>
        <v>246.37407753913044</v>
      </c>
      <c r="AX23" s="3">
        <f>'NE ATLANTIC'!AD$7</f>
        <v>234.41395310869567</v>
      </c>
      <c r="AY23" s="3">
        <f>'NE ATLANTIC'!AE$7</f>
        <v>238.74675239130434</v>
      </c>
      <c r="AZ23" s="3">
        <f>'NE ATLANTIC'!AF$7</f>
        <v>244.13290853913045</v>
      </c>
      <c r="BA23" s="3">
        <f>'NE ATLANTIC'!AG$7</f>
        <v>237.5117382521739</v>
      </c>
      <c r="BB23" s="3">
        <f>'NE ATLANTIC'!AH$7</f>
        <v>207.99816443913045</v>
      </c>
      <c r="BC23" s="3">
        <f>'NE ATLANTIC'!AI$7</f>
        <v>211.59460033478263</v>
      </c>
      <c r="BD23" s="3">
        <f>'NE ATLANTIC'!AJ$7</f>
        <v>0</v>
      </c>
      <c r="BE23" s="3">
        <f>'NE ATLANTIC'!AK$7</f>
        <v>0</v>
      </c>
      <c r="BH23" s="3"/>
    </row>
    <row r="24" spans="2:64">
      <c r="B24">
        <v>2008</v>
      </c>
      <c r="C24" s="29">
        <v>85.065351486956516</v>
      </c>
      <c r="D24" s="29">
        <v>51.532290143478257</v>
      </c>
      <c r="E24" s="29">
        <v>59.031880021739127</v>
      </c>
      <c r="F24" s="29">
        <v>411.28099386956518</v>
      </c>
      <c r="G24" s="29">
        <v>465.58209082608698</v>
      </c>
      <c r="H24" s="29">
        <v>7.9998026652173904</v>
      </c>
      <c r="I24" s="29">
        <v>46.203785660869571</v>
      </c>
      <c r="J24" s="29">
        <v>13.114844363478261</v>
      </c>
      <c r="K24" s="29">
        <v>123.5488963130435</v>
      </c>
      <c r="L24" s="29">
        <v>62.472295747826088</v>
      </c>
      <c r="M24" s="29">
        <v>71.137280930434784</v>
      </c>
      <c r="N24" s="29">
        <v>336.28864226086955</v>
      </c>
      <c r="O24" s="29">
        <v>27.828750408260866</v>
      </c>
      <c r="P24" s="29">
        <v>54.288794486956519</v>
      </c>
      <c r="Q24" s="29">
        <v>450.86210734782611</v>
      </c>
      <c r="R24" s="29">
        <v>2266.2378065326088</v>
      </c>
      <c r="S24" s="29">
        <v>197.11159324347824</v>
      </c>
      <c r="T24" s="29">
        <v>238.28336419999999</v>
      </c>
      <c r="U24" s="29">
        <v>5226.0330870312182</v>
      </c>
      <c r="W24" t="s">
        <v>79</v>
      </c>
      <c r="X24" s="3">
        <f>OTHER!D$7</f>
        <v>6917.2263373652168</v>
      </c>
      <c r="Y24" s="3">
        <f>OTHER!E$7</f>
        <v>6554.3284561351729</v>
      </c>
      <c r="Z24" s="3">
        <f>OTHER!F$7</f>
        <v>6341.9804190935629</v>
      </c>
      <c r="AA24" s="3">
        <f>OTHER!G$7</f>
        <v>6025.7318189633461</v>
      </c>
      <c r="AB24" s="3">
        <f>OTHER!H$7</f>
        <v>5770.9949140969975</v>
      </c>
      <c r="AC24" s="3">
        <f>OTHER!I$7</f>
        <v>5603.0292470478298</v>
      </c>
      <c r="AD24" s="3">
        <f>OTHER!J$7</f>
        <v>5550.9556962519127</v>
      </c>
      <c r="AE24" s="3">
        <f>OTHER!K$7</f>
        <v>5465.0166897963918</v>
      </c>
      <c r="AF24" s="3">
        <f>OTHER!L$7</f>
        <v>5368.2911948299561</v>
      </c>
      <c r="AG24" s="3">
        <f>OTHER!M$7</f>
        <v>5260.5031337849541</v>
      </c>
      <c r="AH24" s="3">
        <f>OTHER!N$7</f>
        <v>5284.2048292216532</v>
      </c>
      <c r="AI24" s="3">
        <f>OTHER!O$7</f>
        <v>5291.5146309215206</v>
      </c>
      <c r="AJ24" s="3">
        <f>OTHER!P$7</f>
        <v>5294.7680424906512</v>
      </c>
      <c r="AK24" s="3">
        <f>OTHER!Q$7</f>
        <v>5333.6818935832198</v>
      </c>
      <c r="AL24" s="3">
        <f>OTHER!R$7</f>
        <v>5361.990817441394</v>
      </c>
      <c r="AM24" s="3">
        <f>OTHER!S$7</f>
        <v>5412.2841519533049</v>
      </c>
      <c r="AN24" s="3">
        <f>OTHER!T$7</f>
        <v>5376.8616151606084</v>
      </c>
      <c r="AO24" s="3">
        <f>OTHER!U$7</f>
        <v>5357.2879320678257</v>
      </c>
      <c r="AP24" s="3">
        <f>OTHER!V$7</f>
        <v>5226.0330870312182</v>
      </c>
      <c r="AQ24" s="3">
        <f>OTHER!W$7</f>
        <v>5164.2867145285645</v>
      </c>
      <c r="AR24" s="3">
        <f>OTHER!X$7</f>
        <v>5152.1786610066947</v>
      </c>
      <c r="AS24" s="3">
        <f>OTHER!Y$7</f>
        <v>5198.6735452509574</v>
      </c>
      <c r="AT24" s="3">
        <f>OTHER!Z$7</f>
        <v>5189.0550200166062</v>
      </c>
      <c r="AU24" s="3">
        <f>OTHER!AA$7</f>
        <v>5163.5126084253479</v>
      </c>
      <c r="AV24" s="3">
        <f>OTHER!AB$7</f>
        <v>5140.6673163159985</v>
      </c>
      <c r="AW24" s="3">
        <f>OTHER!AC$7</f>
        <v>5148.8110384026504</v>
      </c>
      <c r="AX24" s="3">
        <f>OTHER!AD$7</f>
        <v>5146.5616839465647</v>
      </c>
      <c r="AY24" s="3">
        <f>OTHER!AE$7</f>
        <v>5176.1600331353038</v>
      </c>
      <c r="AZ24" s="3">
        <f>OTHER!AF$7</f>
        <v>5149.6251126195211</v>
      </c>
      <c r="BA24" s="3">
        <f>OTHER!AG$7</f>
        <v>5177.1905629320445</v>
      </c>
      <c r="BB24" s="3">
        <f>OTHER!AH$7</f>
        <v>4972.600527807348</v>
      </c>
      <c r="BC24" s="3">
        <f>OTHER!AI$7</f>
        <v>5266.9761732684774</v>
      </c>
      <c r="BD24" s="3">
        <f>OTHER!AJ$7</f>
        <v>0</v>
      </c>
      <c r="BE24" s="3">
        <f>OTHER!AK$7</f>
        <v>0</v>
      </c>
      <c r="BH24" s="3"/>
    </row>
    <row r="25" spans="2:64">
      <c r="B25">
        <v>2009</v>
      </c>
      <c r="C25" s="29">
        <v>75.774143200000012</v>
      </c>
      <c r="D25" s="29">
        <v>45.748848691304353</v>
      </c>
      <c r="E25" s="29">
        <v>53.775136160869572</v>
      </c>
      <c r="F25" s="29">
        <v>389.73437452173914</v>
      </c>
      <c r="G25" s="29">
        <v>437.92132086956519</v>
      </c>
      <c r="H25" s="29">
        <v>7.9368572499999992</v>
      </c>
      <c r="I25" s="29">
        <v>38.721747126086953</v>
      </c>
      <c r="J25" s="29">
        <v>11.701541481304346</v>
      </c>
      <c r="K25" s="29">
        <v>111.66922483043477</v>
      </c>
      <c r="L25" s="29">
        <v>59.260521600000004</v>
      </c>
      <c r="M25" s="29">
        <v>67.258852895652169</v>
      </c>
      <c r="N25" s="29">
        <v>300.98888573478263</v>
      </c>
      <c r="O25" s="29">
        <v>26.340649653043478</v>
      </c>
      <c r="P25" s="29">
        <v>50.20107631304348</v>
      </c>
      <c r="Q25" s="29">
        <v>394.36176743478262</v>
      </c>
      <c r="R25" s="29">
        <v>2071.3949477626088</v>
      </c>
      <c r="S25" s="29">
        <v>196.96245057391306</v>
      </c>
      <c r="T25" s="29">
        <v>239.14119746086959</v>
      </c>
      <c r="U25" s="29">
        <v>5164.2867145285645</v>
      </c>
      <c r="BH25" s="3"/>
    </row>
    <row r="26" spans="2:64">
      <c r="B26">
        <v>2010</v>
      </c>
      <c r="C26" s="29">
        <v>76.027687278260871</v>
      </c>
      <c r="D26" s="29">
        <v>44.079110173913044</v>
      </c>
      <c r="E26" s="29">
        <v>57.058127517391306</v>
      </c>
      <c r="F26" s="29">
        <v>376.30579639130434</v>
      </c>
      <c r="G26" s="29">
        <v>443.92373078260869</v>
      </c>
      <c r="H26" s="29">
        <v>7.4333609791304349</v>
      </c>
      <c r="I26" s="29">
        <v>36.613180130434785</v>
      </c>
      <c r="J26" s="29">
        <v>11.985763385217391</v>
      </c>
      <c r="K26" s="29">
        <v>109.55732976086956</v>
      </c>
      <c r="L26" s="29">
        <v>60.735568965217396</v>
      </c>
      <c r="M26" s="29">
        <v>62.097225399999999</v>
      </c>
      <c r="N26" s="29">
        <v>284.90313560434782</v>
      </c>
      <c r="O26" s="29">
        <v>25.634903450434784</v>
      </c>
      <c r="P26" s="29">
        <v>51.592458065217393</v>
      </c>
      <c r="Q26" s="29">
        <v>386.29117526086958</v>
      </c>
      <c r="R26" s="29">
        <v>2034.2385531452176</v>
      </c>
      <c r="S26" s="29">
        <v>195.15053892173913</v>
      </c>
      <c r="T26" s="29">
        <v>230.54902472608694</v>
      </c>
      <c r="U26" s="29">
        <v>5152.1786610066947</v>
      </c>
      <c r="BH26" s="3"/>
    </row>
    <row r="27" spans="2:64">
      <c r="B27">
        <v>2011</v>
      </c>
      <c r="C27" s="29">
        <v>70.608471591304351</v>
      </c>
      <c r="D27" s="29">
        <v>41.622246065217389</v>
      </c>
      <c r="E27" s="29">
        <v>52.233001313043481</v>
      </c>
      <c r="F27" s="29">
        <v>358.89348234782608</v>
      </c>
      <c r="G27" s="29">
        <v>437.74428660869569</v>
      </c>
      <c r="H27" s="29">
        <v>6.7346092008695653</v>
      </c>
      <c r="I27" s="29">
        <v>32.935254739130436</v>
      </c>
      <c r="J27" s="29">
        <v>12.267059797391305</v>
      </c>
      <c r="K27" s="29">
        <v>105.58904016956522</v>
      </c>
      <c r="L27" s="29">
        <v>60.006824652173911</v>
      </c>
      <c r="M27" s="29">
        <v>56.972304504347832</v>
      </c>
      <c r="N27" s="29">
        <v>284.80064680869566</v>
      </c>
      <c r="O27" s="29">
        <v>24.360771807826087</v>
      </c>
      <c r="P27" s="29">
        <v>49.752454378260865</v>
      </c>
      <c r="Q27" s="29">
        <v>359.12669495652176</v>
      </c>
      <c r="R27" s="29">
        <v>1953.6471489408696</v>
      </c>
      <c r="S27" s="29">
        <v>196.83855720869565</v>
      </c>
      <c r="T27" s="29">
        <v>241.76891817826089</v>
      </c>
      <c r="U27" s="29">
        <v>5198.6735452509574</v>
      </c>
      <c r="W27" t="s">
        <v>85</v>
      </c>
      <c r="X27" s="12">
        <v>128.56867742173912</v>
      </c>
      <c r="Y27" s="12">
        <v>128.21813120869567</v>
      </c>
      <c r="Z27" s="12">
        <v>128.5780537695652</v>
      </c>
      <c r="AA27" s="12">
        <v>127.02666117826088</v>
      </c>
      <c r="AB27" s="12">
        <v>126.50146399130435</v>
      </c>
      <c r="AC27" s="12">
        <v>124.70558839565219</v>
      </c>
      <c r="AD27" s="12">
        <v>120.30606076086956</v>
      </c>
      <c r="AE27" s="12">
        <v>115.9811486521739</v>
      </c>
      <c r="AF27" s="12">
        <v>116.55861100434782</v>
      </c>
      <c r="AG27" s="12">
        <v>108.55740496086956</v>
      </c>
      <c r="AH27" s="12">
        <v>109.15058797391305</v>
      </c>
      <c r="AI27" s="12">
        <v>105.76814901739131</v>
      </c>
      <c r="AJ27" s="12">
        <v>102.74900309130435</v>
      </c>
      <c r="AK27" s="12">
        <v>101.73510988260868</v>
      </c>
      <c r="AL27" s="12">
        <v>105.07700319565218</v>
      </c>
      <c r="AM27" s="12">
        <v>100.06472359130434</v>
      </c>
      <c r="AN27" s="12">
        <v>96.002251830434787</v>
      </c>
      <c r="AO27" s="12">
        <v>93.096429208695653</v>
      </c>
      <c r="AP27" s="12">
        <v>85.065351486956516</v>
      </c>
      <c r="AQ27" s="12">
        <v>75.774143200000012</v>
      </c>
      <c r="AR27" s="12">
        <v>76.027687278260871</v>
      </c>
      <c r="AS27" s="12">
        <v>70.608471591304351</v>
      </c>
      <c r="AT27" s="12">
        <v>66.990970565217395</v>
      </c>
      <c r="AU27" s="12">
        <v>64.089938743478257</v>
      </c>
      <c r="AV27" s="12">
        <v>60.974401752173911</v>
      </c>
      <c r="AW27" s="12">
        <v>61.092505965217391</v>
      </c>
      <c r="AX27" s="12">
        <v>57.466570943478267</v>
      </c>
      <c r="AY27" s="12">
        <v>54.018106982608693</v>
      </c>
      <c r="AZ27" s="12">
        <v>51.810795643478258</v>
      </c>
      <c r="BA27" s="12">
        <v>48.251995856521738</v>
      </c>
      <c r="BB27" s="12">
        <v>42.376866547826083</v>
      </c>
      <c r="BC27" s="12">
        <v>43.249131586956516</v>
      </c>
      <c r="BD27" s="12">
        <v>0</v>
      </c>
      <c r="BE27" s="12">
        <v>0</v>
      </c>
      <c r="BH27" s="3"/>
    </row>
    <row r="28" spans="2:64">
      <c r="B28">
        <v>2012</v>
      </c>
      <c r="C28" s="29">
        <v>66.990970565217395</v>
      </c>
      <c r="D28" s="29">
        <v>38.533232226086959</v>
      </c>
      <c r="E28" s="29">
        <v>49.218693391304342</v>
      </c>
      <c r="F28" s="29">
        <v>350.79960086956521</v>
      </c>
      <c r="G28" s="29">
        <v>436.31369539130435</v>
      </c>
      <c r="H28" s="29">
        <v>6.6990633865217397</v>
      </c>
      <c r="I28" s="29">
        <v>33.488710043478257</v>
      </c>
      <c r="J28" s="29">
        <v>11.513175227826087</v>
      </c>
      <c r="K28" s="29">
        <v>99.454918591304349</v>
      </c>
      <c r="L28" s="29">
        <v>58.772266395652174</v>
      </c>
      <c r="M28" s="29">
        <v>52.900651543478261</v>
      </c>
      <c r="N28" s="29">
        <v>268.31801801304346</v>
      </c>
      <c r="O28" s="29">
        <v>24.499197498695654</v>
      </c>
      <c r="P28" s="29">
        <v>47.508201330434787</v>
      </c>
      <c r="Q28" s="29">
        <v>366.16075452173914</v>
      </c>
      <c r="R28" s="29">
        <v>1911.1711489956519</v>
      </c>
      <c r="S28" s="29">
        <v>192.6032270826087</v>
      </c>
      <c r="T28" s="29">
        <v>235.17448536521738</v>
      </c>
      <c r="U28" s="29">
        <v>5189.0550200166062</v>
      </c>
      <c r="X28" s="12">
        <v>89.5657231</v>
      </c>
      <c r="Y28" s="12">
        <v>104.69297881304347</v>
      </c>
      <c r="Z28" s="12">
        <v>91.372075473913043</v>
      </c>
      <c r="AA28" s="12">
        <v>91.040495273913052</v>
      </c>
      <c r="AB28" s="12">
        <v>91.70949394782609</v>
      </c>
      <c r="AC28" s="12">
        <v>85.972594126086946</v>
      </c>
      <c r="AD28" s="12">
        <v>96.230134699999994</v>
      </c>
      <c r="AE28" s="12">
        <v>81.964101434782606</v>
      </c>
      <c r="AF28" s="12">
        <v>75.884410456521749</v>
      </c>
      <c r="AG28" s="12">
        <v>70.229064013043484</v>
      </c>
      <c r="AH28" s="12">
        <v>66.334874230434778</v>
      </c>
      <c r="AI28" s="12">
        <v>65.449108869565222</v>
      </c>
      <c r="AJ28" s="12">
        <v>64.6716105</v>
      </c>
      <c r="AK28" s="12">
        <v>67.489244260869569</v>
      </c>
      <c r="AL28" s="12">
        <v>62.849492573913047</v>
      </c>
      <c r="AM28" s="12">
        <v>60.426777356521733</v>
      </c>
      <c r="AN28" s="12">
        <v>60.41733189130435</v>
      </c>
      <c r="AO28" s="12">
        <v>56.379061017391301</v>
      </c>
      <c r="AP28" s="12">
        <v>51.532290143478257</v>
      </c>
      <c r="AQ28" s="12">
        <v>45.748848691304353</v>
      </c>
      <c r="AR28" s="12">
        <v>44.079110173913044</v>
      </c>
      <c r="AS28" s="12">
        <v>41.622246065217389</v>
      </c>
      <c r="AT28" s="12">
        <v>38.533232226086959</v>
      </c>
      <c r="AU28" s="12">
        <v>37.131234608695657</v>
      </c>
      <c r="AV28" s="12">
        <v>34.326501482608698</v>
      </c>
      <c r="AW28" s="12">
        <v>33.18955898695652</v>
      </c>
      <c r="AX28" s="12">
        <v>33.261351352173918</v>
      </c>
      <c r="AY28" s="12">
        <v>32.594000995652173</v>
      </c>
      <c r="AZ28" s="12">
        <v>30.875361421739132</v>
      </c>
      <c r="BA28" s="12">
        <v>29.414746090434782</v>
      </c>
      <c r="BB28" s="12">
        <v>27.205976913043479</v>
      </c>
      <c r="BC28" s="12">
        <v>27.175954947826089</v>
      </c>
      <c r="BD28" s="12">
        <v>0</v>
      </c>
      <c r="BE28" s="12">
        <v>0</v>
      </c>
      <c r="BH28" s="3"/>
    </row>
    <row r="29" spans="2:64">
      <c r="B29">
        <v>2013</v>
      </c>
      <c r="C29" s="29">
        <v>64.089938743478257</v>
      </c>
      <c r="D29" s="29">
        <v>37.131234608695657</v>
      </c>
      <c r="E29" s="29">
        <v>48.340170078260876</v>
      </c>
      <c r="F29" s="29">
        <v>345.03921200000002</v>
      </c>
      <c r="G29" s="29">
        <v>437.2315643043479</v>
      </c>
      <c r="H29" s="29">
        <v>6.4704764752173904</v>
      </c>
      <c r="I29" s="29">
        <v>33.993460747826092</v>
      </c>
      <c r="J29" s="29">
        <v>10.542262223043478</v>
      </c>
      <c r="K29" s="29">
        <v>94.788515013043494</v>
      </c>
      <c r="L29" s="29">
        <v>57.707890039130433</v>
      </c>
      <c r="M29" s="29">
        <v>51.705608682608698</v>
      </c>
      <c r="N29" s="29">
        <v>247.35427971739128</v>
      </c>
      <c r="O29" s="29">
        <v>24.535479445217387</v>
      </c>
      <c r="P29" s="29">
        <v>46.483579191304344</v>
      </c>
      <c r="Q29" s="29">
        <v>347.33583682608696</v>
      </c>
      <c r="R29" s="29">
        <v>1852.7495080956526</v>
      </c>
      <c r="S29" s="29">
        <v>186.88607191739126</v>
      </c>
      <c r="T29" s="29">
        <v>226.99977716956519</v>
      </c>
      <c r="U29" s="29">
        <v>5163.5126084253479</v>
      </c>
      <c r="X29" s="12">
        <v>93.306380543478255</v>
      </c>
      <c r="Y29" s="12">
        <v>92.433662847826085</v>
      </c>
      <c r="Z29" s="12">
        <v>87.699457847826096</v>
      </c>
      <c r="AA29" s="12">
        <v>89.292442613043477</v>
      </c>
      <c r="AB29" s="12">
        <v>89.519899030434772</v>
      </c>
      <c r="AC29" s="12">
        <v>83.140132691304359</v>
      </c>
      <c r="AD29" s="12">
        <v>84.477259665217389</v>
      </c>
      <c r="AE29" s="12">
        <v>82.696465934782594</v>
      </c>
      <c r="AF29" s="12">
        <v>78.411485660869559</v>
      </c>
      <c r="AG29" s="12">
        <v>76.974357813043483</v>
      </c>
      <c r="AH29" s="12">
        <v>73.441724908695647</v>
      </c>
      <c r="AI29" s="12">
        <v>74.465891926086954</v>
      </c>
      <c r="AJ29" s="12">
        <v>73.816843952173912</v>
      </c>
      <c r="AK29" s="12">
        <v>75.790096869565218</v>
      </c>
      <c r="AL29" s="12">
        <v>72.268461969565223</v>
      </c>
      <c r="AM29" s="12">
        <v>63.447708465217396</v>
      </c>
      <c r="AN29" s="12">
        <v>68.220692886956527</v>
      </c>
      <c r="AO29" s="12">
        <v>64.298659447826097</v>
      </c>
      <c r="AP29" s="12">
        <v>59.031880021739127</v>
      </c>
      <c r="AQ29" s="12">
        <v>53.775136160869572</v>
      </c>
      <c r="AR29" s="12">
        <v>57.058127517391306</v>
      </c>
      <c r="AS29" s="12">
        <v>52.233001313043481</v>
      </c>
      <c r="AT29" s="12">
        <v>49.218693391304342</v>
      </c>
      <c r="AU29" s="12">
        <v>48.340170078260876</v>
      </c>
      <c r="AV29" s="12">
        <v>46.006178613043474</v>
      </c>
      <c r="AW29" s="12">
        <v>42.393841000000002</v>
      </c>
      <c r="AX29" s="12">
        <v>41.050845682608696</v>
      </c>
      <c r="AY29" s="12">
        <v>39.776205517391304</v>
      </c>
      <c r="AZ29" s="12">
        <v>38.779716013043483</v>
      </c>
      <c r="BA29" s="12">
        <v>36.596040478260868</v>
      </c>
      <c r="BB29" s="12">
        <v>32.143393343478259</v>
      </c>
      <c r="BC29" s="12">
        <v>31.987559373913047</v>
      </c>
      <c r="BD29" s="12">
        <v>0</v>
      </c>
      <c r="BE29" s="12">
        <v>0</v>
      </c>
      <c r="BH29" s="3"/>
    </row>
    <row r="30" spans="2:64">
      <c r="B30">
        <v>2014</v>
      </c>
      <c r="C30" s="29">
        <v>60.974401752173911</v>
      </c>
      <c r="D30" s="29">
        <v>34.326501482608698</v>
      </c>
      <c r="E30" s="29">
        <v>46.006178613043474</v>
      </c>
      <c r="F30" s="29">
        <v>321.93474295652175</v>
      </c>
      <c r="G30" s="29">
        <v>424.14643234782608</v>
      </c>
      <c r="H30" s="29">
        <v>6.4484989799999992</v>
      </c>
      <c r="I30" s="29">
        <v>33.635046291304342</v>
      </c>
      <c r="J30" s="29">
        <v>9.9583217421739132</v>
      </c>
      <c r="K30" s="29">
        <v>86.698460100000005</v>
      </c>
      <c r="L30" s="29">
        <v>57.131979860869571</v>
      </c>
      <c r="M30" s="29">
        <v>50.965855499999996</v>
      </c>
      <c r="N30" s="29">
        <v>241.65573986521738</v>
      </c>
      <c r="O30" s="29">
        <v>23.381458288695654</v>
      </c>
      <c r="P30" s="29">
        <v>45.891883556521734</v>
      </c>
      <c r="Q30" s="29">
        <v>324.01695108695651</v>
      </c>
      <c r="R30" s="29">
        <v>1767.172452423913</v>
      </c>
      <c r="S30" s="29">
        <v>190.86096734782609</v>
      </c>
      <c r="T30" s="29">
        <v>234.39672620000002</v>
      </c>
      <c r="U30" s="29">
        <v>5140.6673163159985</v>
      </c>
      <c r="X30" s="12">
        <v>664.2370015217391</v>
      </c>
      <c r="Y30" s="12">
        <v>677.73933560869568</v>
      </c>
      <c r="Z30" s="12">
        <v>673.17972521739136</v>
      </c>
      <c r="AA30" s="12">
        <v>638.93146891304343</v>
      </c>
      <c r="AB30" s="12">
        <v>614.63879978260866</v>
      </c>
      <c r="AC30" s="12">
        <v>603.1312197826087</v>
      </c>
      <c r="AD30" s="12">
        <v>595.39707469565224</v>
      </c>
      <c r="AE30" s="12">
        <v>575.02229430434784</v>
      </c>
      <c r="AF30" s="12">
        <v>582.37424669565223</v>
      </c>
      <c r="AG30" s="12">
        <v>570.79047200000002</v>
      </c>
      <c r="AH30" s="12">
        <v>552.65756304347826</v>
      </c>
      <c r="AI30" s="12">
        <v>540.57957617391298</v>
      </c>
      <c r="AJ30" s="12">
        <v>527.18405417391307</v>
      </c>
      <c r="AK30" s="12">
        <v>511.93385265217393</v>
      </c>
      <c r="AL30" s="12">
        <v>497.87381760869562</v>
      </c>
      <c r="AM30" s="12">
        <v>482.93429526086953</v>
      </c>
      <c r="AN30" s="12">
        <v>455.98230239130436</v>
      </c>
      <c r="AO30" s="12">
        <v>434.91682804347829</v>
      </c>
      <c r="AP30" s="12">
        <v>411.28099386956518</v>
      </c>
      <c r="AQ30" s="12">
        <v>389.73437452173914</v>
      </c>
      <c r="AR30" s="12">
        <v>376.30579639130434</v>
      </c>
      <c r="AS30" s="12">
        <v>358.89348234782608</v>
      </c>
      <c r="AT30" s="12">
        <v>350.79960086956521</v>
      </c>
      <c r="AU30" s="12">
        <v>345.03921200000002</v>
      </c>
      <c r="AV30" s="12">
        <v>321.93474295652175</v>
      </c>
      <c r="AW30" s="12">
        <v>315.06200691304349</v>
      </c>
      <c r="AX30" s="12">
        <v>300.19471957391301</v>
      </c>
      <c r="AY30" s="12">
        <v>291.04655671304346</v>
      </c>
      <c r="AZ30" s="12">
        <v>274.43740194347828</v>
      </c>
      <c r="BA30" s="12">
        <v>258.44872285217389</v>
      </c>
      <c r="BB30" s="12">
        <v>224.18086152608694</v>
      </c>
      <c r="BC30" s="12">
        <v>229.9682343304348</v>
      </c>
      <c r="BD30" s="12">
        <v>0</v>
      </c>
      <c r="BE30" s="12">
        <v>0</v>
      </c>
      <c r="BH30" s="3"/>
    </row>
    <row r="31" spans="2:64">
      <c r="B31">
        <v>2015</v>
      </c>
      <c r="C31" s="29">
        <v>61.092505965217391</v>
      </c>
      <c r="D31" s="29">
        <v>33.18955898695652</v>
      </c>
      <c r="E31" s="29">
        <v>42.393841000000002</v>
      </c>
      <c r="F31" s="29">
        <v>315.06200691304349</v>
      </c>
      <c r="G31" s="29">
        <v>416.48497708695646</v>
      </c>
      <c r="H31" s="29">
        <v>6.7120199665217397</v>
      </c>
      <c r="I31" s="29">
        <v>34.506518230434779</v>
      </c>
      <c r="J31" s="29">
        <v>8.9095886873913042</v>
      </c>
      <c r="K31" s="29">
        <v>85.926104965217391</v>
      </c>
      <c r="L31" s="29">
        <v>54.705072921739131</v>
      </c>
      <c r="M31" s="29">
        <v>51.669348986956521</v>
      </c>
      <c r="N31" s="29">
        <v>247.20995033913042</v>
      </c>
      <c r="O31" s="29">
        <v>22.168946236956518</v>
      </c>
      <c r="P31" s="29">
        <v>44.702187447826084</v>
      </c>
      <c r="Q31" s="29">
        <v>311.19449017391304</v>
      </c>
      <c r="R31" s="29">
        <v>1735.9271179082609</v>
      </c>
      <c r="S31" s="29">
        <v>196.27392062173911</v>
      </c>
      <c r="T31" s="29">
        <v>246.37407753913044</v>
      </c>
      <c r="U31" s="29">
        <v>5148.8110384026504</v>
      </c>
      <c r="X31" s="12">
        <v>865.34604404347829</v>
      </c>
      <c r="Y31" s="12">
        <v>796.20622808695646</v>
      </c>
      <c r="Z31" s="12">
        <v>750.42494830434794</v>
      </c>
      <c r="AA31" s="12">
        <v>718.48736704347823</v>
      </c>
      <c r="AB31" s="12">
        <v>678.4053667391305</v>
      </c>
      <c r="AC31" s="12">
        <v>660.0834593043478</v>
      </c>
      <c r="AD31" s="12">
        <v>634.66274260869568</v>
      </c>
      <c r="AE31" s="12">
        <v>611.78473695652178</v>
      </c>
      <c r="AF31" s="12">
        <v>602.77013269565214</v>
      </c>
      <c r="AG31" s="12">
        <v>591.68304117391313</v>
      </c>
      <c r="AH31" s="12">
        <v>567.88760121739131</v>
      </c>
      <c r="AI31" s="12">
        <v>550.87208308695654</v>
      </c>
      <c r="AJ31" s="12">
        <v>532.70257721739131</v>
      </c>
      <c r="AK31" s="12">
        <v>519.79545647826092</v>
      </c>
      <c r="AL31" s="12">
        <v>506.37188121739126</v>
      </c>
      <c r="AM31" s="12">
        <v>491.93730265217391</v>
      </c>
      <c r="AN31" s="12">
        <v>496.40659539130439</v>
      </c>
      <c r="AO31" s="12">
        <v>482.45383960869566</v>
      </c>
      <c r="AP31" s="12">
        <v>465.58209082608698</v>
      </c>
      <c r="AQ31" s="12">
        <v>437.92132086956519</v>
      </c>
      <c r="AR31" s="12">
        <v>443.92373078260869</v>
      </c>
      <c r="AS31" s="12">
        <v>437.74428660869569</v>
      </c>
      <c r="AT31" s="12">
        <v>436.31369539130435</v>
      </c>
      <c r="AU31" s="12">
        <v>437.2315643043479</v>
      </c>
      <c r="AV31" s="12">
        <v>424.14643234782608</v>
      </c>
      <c r="AW31" s="12">
        <v>416.48497708695646</v>
      </c>
      <c r="AX31" s="12">
        <v>406.10471665217386</v>
      </c>
      <c r="AY31" s="12">
        <v>389.12568891304346</v>
      </c>
      <c r="AZ31" s="12">
        <v>362.56295326086951</v>
      </c>
      <c r="BA31" s="12">
        <v>336.97381230434786</v>
      </c>
      <c r="BB31" s="12">
        <v>296.93574829130432</v>
      </c>
      <c r="BC31" s="12">
        <v>294.84616779130431</v>
      </c>
      <c r="BD31" s="12">
        <v>0</v>
      </c>
      <c r="BE31" s="12">
        <v>0</v>
      </c>
      <c r="BH31" s="3"/>
    </row>
    <row r="32" spans="2:64">
      <c r="B32">
        <v>2016</v>
      </c>
      <c r="C32" s="29">
        <v>57.466570943478267</v>
      </c>
      <c r="D32" s="29">
        <v>33.261351352173918</v>
      </c>
      <c r="E32" s="29">
        <v>41.050845682608696</v>
      </c>
      <c r="F32" s="29">
        <v>300.19471957391301</v>
      </c>
      <c r="G32" s="29">
        <v>406.10471665217386</v>
      </c>
      <c r="H32" s="29">
        <v>6.1165873056521738</v>
      </c>
      <c r="I32" s="29">
        <v>34.544012726086955</v>
      </c>
      <c r="J32" s="29">
        <v>8.0591435673913043</v>
      </c>
      <c r="K32" s="29">
        <v>81.312342117391296</v>
      </c>
      <c r="L32" s="29">
        <v>52.106123634782605</v>
      </c>
      <c r="M32" s="29">
        <v>49.370781234782605</v>
      </c>
      <c r="N32" s="29">
        <v>231.86757044347826</v>
      </c>
      <c r="O32" s="29">
        <v>21.596214350869563</v>
      </c>
      <c r="P32" s="29">
        <v>43.829972017391299</v>
      </c>
      <c r="Q32" s="29">
        <v>284.02989503913045</v>
      </c>
      <c r="R32" s="29">
        <v>1650.9108466413043</v>
      </c>
      <c r="S32" s="29">
        <v>189.04768412173914</v>
      </c>
      <c r="T32" s="29">
        <v>234.41395310869567</v>
      </c>
      <c r="U32" s="29">
        <v>5146.5616839465647</v>
      </c>
      <c r="X32" s="12">
        <v>8.7820445908695657</v>
      </c>
      <c r="Y32" s="12">
        <v>8.4028146086956514</v>
      </c>
      <c r="Z32" s="12">
        <v>9.0606235269565225</v>
      </c>
      <c r="AA32" s="12">
        <v>9.5275847343478262</v>
      </c>
      <c r="AB32" s="12">
        <v>9.3233389443478263</v>
      </c>
      <c r="AC32" s="12">
        <v>9.8077404904347834</v>
      </c>
      <c r="AD32" s="12">
        <v>9.9592141356521733</v>
      </c>
      <c r="AE32" s="12">
        <v>9.89617044347826</v>
      </c>
      <c r="AF32" s="12">
        <v>9.5614274852173917</v>
      </c>
      <c r="AG32" s="12">
        <v>9.517377666086956</v>
      </c>
      <c r="AH32" s="12">
        <v>9.3778853882608697</v>
      </c>
      <c r="AI32" s="12">
        <v>8.3840573052173912</v>
      </c>
      <c r="AJ32" s="12">
        <v>9.0029165526086956</v>
      </c>
      <c r="AK32" s="12">
        <v>8.8432993782608698</v>
      </c>
      <c r="AL32" s="12">
        <v>9.1312579978260882</v>
      </c>
      <c r="AM32" s="12">
        <v>8.1301173647826097</v>
      </c>
      <c r="AN32" s="12">
        <v>7.99910692</v>
      </c>
      <c r="AO32" s="12">
        <v>8.6652706395652164</v>
      </c>
      <c r="AP32" s="12">
        <v>7.9998026652173904</v>
      </c>
      <c r="AQ32" s="12">
        <v>7.9368572499999992</v>
      </c>
      <c r="AR32" s="12">
        <v>7.4333609791304349</v>
      </c>
      <c r="AS32" s="12">
        <v>6.7346092008695653</v>
      </c>
      <c r="AT32" s="12">
        <v>6.6990633865217397</v>
      </c>
      <c r="AU32" s="12">
        <v>6.4704764752173904</v>
      </c>
      <c r="AV32" s="12">
        <v>6.4484989799999992</v>
      </c>
      <c r="AW32" s="12">
        <v>6.7120199665217397</v>
      </c>
      <c r="AX32" s="12">
        <v>6.1165873056521738</v>
      </c>
      <c r="AY32" s="12">
        <v>6.2193595921739133</v>
      </c>
      <c r="AZ32" s="12">
        <v>6.328239676956521</v>
      </c>
      <c r="BA32" s="12">
        <v>5.9556199134782606</v>
      </c>
      <c r="BB32" s="12">
        <v>5.4587239395652185</v>
      </c>
      <c r="BC32" s="12">
        <v>5.9714757291304341</v>
      </c>
      <c r="BD32" s="12">
        <v>0</v>
      </c>
      <c r="BE32" s="12">
        <v>0</v>
      </c>
      <c r="BH32" s="3"/>
    </row>
    <row r="33" spans="2:66">
      <c r="B33">
        <v>2017</v>
      </c>
      <c r="C33" s="29">
        <v>54.018106982608693</v>
      </c>
      <c r="D33" s="29">
        <v>32.594000995652173</v>
      </c>
      <c r="E33" s="29">
        <v>39.776205517391304</v>
      </c>
      <c r="F33" s="29">
        <v>291.04655671304346</v>
      </c>
      <c r="G33" s="29">
        <v>389.12568891304346</v>
      </c>
      <c r="H33" s="29">
        <v>6.2193595921739133</v>
      </c>
      <c r="I33" s="29">
        <v>33.822940504347827</v>
      </c>
      <c r="J33" s="29">
        <v>7.1112595886956518</v>
      </c>
      <c r="K33" s="29">
        <v>78.581564843478262</v>
      </c>
      <c r="L33" s="29">
        <v>50.480543643478264</v>
      </c>
      <c r="M33" s="29">
        <v>50.313201582608698</v>
      </c>
      <c r="N33" s="29">
        <v>229.59184399565217</v>
      </c>
      <c r="O33" s="29">
        <v>20.542009995652176</v>
      </c>
      <c r="P33" s="29">
        <v>42.177645573913047</v>
      </c>
      <c r="Q33" s="29">
        <v>271.93877282173912</v>
      </c>
      <c r="R33" s="29">
        <v>1597.3397012634782</v>
      </c>
      <c r="S33" s="29">
        <v>191.39877384782608</v>
      </c>
      <c r="T33" s="29">
        <v>238.74675239130434</v>
      </c>
      <c r="U33" s="29">
        <v>5176.1600331353038</v>
      </c>
      <c r="X33" s="12">
        <v>51.350731508695659</v>
      </c>
      <c r="Y33" s="12">
        <v>52.123675313043478</v>
      </c>
      <c r="Z33" s="12">
        <v>54.762354865217397</v>
      </c>
      <c r="AA33" s="12">
        <v>52.490666839130434</v>
      </c>
      <c r="AB33" s="12">
        <v>52.444002039130439</v>
      </c>
      <c r="AC33" s="12">
        <v>51.984857643478264</v>
      </c>
      <c r="AD33" s="12">
        <v>53.103700056521745</v>
      </c>
      <c r="AE33" s="12">
        <v>51.455137543478259</v>
      </c>
      <c r="AF33" s="12">
        <v>54.292915173913045</v>
      </c>
      <c r="AG33" s="12">
        <v>54.606829747826076</v>
      </c>
      <c r="AH33" s="12">
        <v>55.088448526086957</v>
      </c>
      <c r="AI33" s="12">
        <v>54.804620013043476</v>
      </c>
      <c r="AJ33" s="12">
        <v>52.5599761826087</v>
      </c>
      <c r="AK33" s="12">
        <v>52.25754544347825</v>
      </c>
      <c r="AL33" s="12">
        <v>52.876761273913054</v>
      </c>
      <c r="AM33" s="12">
        <v>53.298942626086955</v>
      </c>
      <c r="AN33" s="12">
        <v>51.915291126086963</v>
      </c>
      <c r="AO33" s="12">
        <v>50.7145674</v>
      </c>
      <c r="AP33" s="12">
        <v>46.203785660869571</v>
      </c>
      <c r="AQ33" s="12">
        <v>38.721747126086953</v>
      </c>
      <c r="AR33" s="12">
        <v>36.613180130434785</v>
      </c>
      <c r="AS33" s="12">
        <v>32.935254739130436</v>
      </c>
      <c r="AT33" s="12">
        <v>33.488710043478257</v>
      </c>
      <c r="AU33" s="12">
        <v>33.993460747826092</v>
      </c>
      <c r="AV33" s="12">
        <v>33.635046291304342</v>
      </c>
      <c r="AW33" s="12">
        <v>34.506518230434779</v>
      </c>
      <c r="AX33" s="12">
        <v>34.544012726086955</v>
      </c>
      <c r="AY33" s="12">
        <v>33.822940504347827</v>
      </c>
      <c r="AZ33" s="12">
        <v>34.184898817391307</v>
      </c>
      <c r="BA33" s="12">
        <v>31.718550926086955</v>
      </c>
      <c r="BB33" s="12">
        <v>29.308513262608695</v>
      </c>
      <c r="BC33" s="12">
        <v>30.436020969565217</v>
      </c>
      <c r="BD33" s="12">
        <v>0</v>
      </c>
      <c r="BE33" s="12">
        <v>0</v>
      </c>
    </row>
    <row r="34" spans="2:66">
      <c r="B34">
        <v>2018</v>
      </c>
      <c r="C34" s="29">
        <v>51.810795643478258</v>
      </c>
      <c r="D34" s="29">
        <v>30.875361421739132</v>
      </c>
      <c r="E34" s="29">
        <v>38.779716013043483</v>
      </c>
      <c r="F34" s="29">
        <v>274.43740194347828</v>
      </c>
      <c r="G34" s="29">
        <v>362.56295326086951</v>
      </c>
      <c r="H34" s="29">
        <v>6.328239676956521</v>
      </c>
      <c r="I34" s="29">
        <v>34.184898817391307</v>
      </c>
      <c r="J34" s="29">
        <v>6.491480547391304</v>
      </c>
      <c r="K34" s="29">
        <v>76.980969069565219</v>
      </c>
      <c r="L34" s="29">
        <v>49.735475665217393</v>
      </c>
      <c r="M34" s="29">
        <v>48.801545404347834</v>
      </c>
      <c r="N34" s="29">
        <v>225.6846585913043</v>
      </c>
      <c r="O34" s="29">
        <v>19.594546016956521</v>
      </c>
      <c r="P34" s="29">
        <v>40.902583156521736</v>
      </c>
      <c r="Q34" s="29">
        <v>259.0867914478261</v>
      </c>
      <c r="R34" s="29">
        <v>1526.2574166760869</v>
      </c>
      <c r="S34" s="29">
        <v>189.85687602608695</v>
      </c>
      <c r="T34" s="29">
        <v>244.13290853913045</v>
      </c>
      <c r="U34" s="29">
        <v>5149.6251126195211</v>
      </c>
      <c r="X34" s="12">
        <v>12.459880948260869</v>
      </c>
      <c r="Y34" s="12">
        <v>14.224919069565217</v>
      </c>
      <c r="Z34" s="12">
        <v>14.271622062173915</v>
      </c>
      <c r="AA34" s="12">
        <v>13.585422318695652</v>
      </c>
      <c r="AB34" s="12">
        <v>12.517020371739131</v>
      </c>
      <c r="AC34" s="12">
        <v>10.69183586130435</v>
      </c>
      <c r="AD34" s="12">
        <v>10.730313111304348</v>
      </c>
      <c r="AE34" s="12">
        <v>10.782691661304348</v>
      </c>
      <c r="AF34" s="12">
        <v>10.576123870869566</v>
      </c>
      <c r="AG34" s="12">
        <v>11.51276426695652</v>
      </c>
      <c r="AH34" s="12">
        <v>12.626493937826087</v>
      </c>
      <c r="AI34" s="12">
        <v>13.240502264347825</v>
      </c>
      <c r="AJ34" s="12">
        <v>13.352046600869565</v>
      </c>
      <c r="AK34" s="12">
        <v>14.103035586956523</v>
      </c>
      <c r="AL34" s="12">
        <v>16.750212180434783</v>
      </c>
      <c r="AM34" s="12">
        <v>17.320278487826087</v>
      </c>
      <c r="AN34" s="12">
        <v>15.658149104347824</v>
      </c>
      <c r="AO34" s="12">
        <v>14.140942166521741</v>
      </c>
      <c r="AP34" s="12">
        <v>13.114844363478261</v>
      </c>
      <c r="AQ34" s="12">
        <v>11.701541481304346</v>
      </c>
      <c r="AR34" s="12">
        <v>11.985763385217391</v>
      </c>
      <c r="AS34" s="12">
        <v>12.267059797391305</v>
      </c>
      <c r="AT34" s="12">
        <v>11.513175227826087</v>
      </c>
      <c r="AU34" s="12">
        <v>10.542262223043478</v>
      </c>
      <c r="AV34" s="12">
        <v>9.9583217421739132</v>
      </c>
      <c r="AW34" s="12">
        <v>8.9095886873913042</v>
      </c>
      <c r="AX34" s="12">
        <v>8.0591435673913043</v>
      </c>
      <c r="AY34" s="12">
        <v>7.1112595886956518</v>
      </c>
      <c r="AZ34" s="12">
        <v>6.491480547391304</v>
      </c>
      <c r="BA34" s="12">
        <v>5.8646235778260873</v>
      </c>
      <c r="BB34" s="12">
        <v>4.6257232152173913</v>
      </c>
      <c r="BC34" s="12">
        <v>4.364651291304348</v>
      </c>
      <c r="BD34" s="12">
        <v>0</v>
      </c>
      <c r="BE34" s="12">
        <v>0</v>
      </c>
    </row>
    <row r="35" spans="2:66">
      <c r="B35">
        <v>2019</v>
      </c>
      <c r="C35" s="29">
        <v>48.251995856521738</v>
      </c>
      <c r="D35" s="29">
        <v>29.414746090434782</v>
      </c>
      <c r="E35" s="29">
        <v>36.596040478260868</v>
      </c>
      <c r="F35" s="29">
        <v>258.44872285217389</v>
      </c>
      <c r="G35" s="29">
        <v>336.97381230434786</v>
      </c>
      <c r="H35" s="29">
        <v>5.9556199134782606</v>
      </c>
      <c r="I35" s="29">
        <v>31.718550926086955</v>
      </c>
      <c r="J35" s="29">
        <v>5.8646235778260873</v>
      </c>
      <c r="K35" s="29">
        <v>72.58051308260869</v>
      </c>
      <c r="L35" s="29">
        <v>47.31497610000001</v>
      </c>
      <c r="M35" s="29">
        <v>47.193338530434779</v>
      </c>
      <c r="N35" s="29">
        <v>206.72436649565216</v>
      </c>
      <c r="O35" s="29">
        <v>18.513526016086956</v>
      </c>
      <c r="P35" s="29">
        <v>38.171101530434782</v>
      </c>
      <c r="Q35" s="29">
        <v>240.69729837391304</v>
      </c>
      <c r="R35" s="29">
        <v>1424.4192321282608</v>
      </c>
      <c r="S35" s="29">
        <v>182.98597873043479</v>
      </c>
      <c r="T35" s="29">
        <v>237.5117382521739</v>
      </c>
      <c r="U35" s="29">
        <v>5177.1905629320445</v>
      </c>
      <c r="X35" s="12">
        <v>206.81183347391305</v>
      </c>
      <c r="Y35" s="12">
        <v>203.46516841304347</v>
      </c>
      <c r="Z35" s="12">
        <v>199.26455317391304</v>
      </c>
      <c r="AA35" s="12">
        <v>193.86606129130433</v>
      </c>
      <c r="AB35" s="12">
        <v>181.42104466956525</v>
      </c>
      <c r="AC35" s="12">
        <v>176.91474859130435</v>
      </c>
      <c r="AD35" s="12">
        <v>173.43826588260868</v>
      </c>
      <c r="AE35" s="12">
        <v>164.84282076956524</v>
      </c>
      <c r="AF35" s="12">
        <v>158.83771622173913</v>
      </c>
      <c r="AG35" s="12">
        <v>156.67505602608696</v>
      </c>
      <c r="AH35" s="12">
        <v>150.83218119565217</v>
      </c>
      <c r="AI35" s="12">
        <v>146.84064980869564</v>
      </c>
      <c r="AJ35" s="12">
        <v>141.6931827347826</v>
      </c>
      <c r="AK35" s="12">
        <v>140.44900848695653</v>
      </c>
      <c r="AL35" s="12">
        <v>136.88570146086954</v>
      </c>
      <c r="AM35" s="12">
        <v>133.95256267826085</v>
      </c>
      <c r="AN35" s="12">
        <v>131.78945280869567</v>
      </c>
      <c r="AO35" s="12">
        <v>126.92822453043478</v>
      </c>
      <c r="AP35" s="12">
        <v>123.5488963130435</v>
      </c>
      <c r="AQ35" s="12">
        <v>111.66922483043477</v>
      </c>
      <c r="AR35" s="12">
        <v>109.55732976086956</v>
      </c>
      <c r="AS35" s="12">
        <v>105.58904016956522</v>
      </c>
      <c r="AT35" s="12">
        <v>99.454918591304349</v>
      </c>
      <c r="AU35" s="12">
        <v>94.788515013043494</v>
      </c>
      <c r="AV35" s="12">
        <v>86.698460100000005</v>
      </c>
      <c r="AW35" s="12">
        <v>85.926104965217391</v>
      </c>
      <c r="AX35" s="12">
        <v>81.312342117391296</v>
      </c>
      <c r="AY35" s="12">
        <v>78.581564843478262</v>
      </c>
      <c r="AZ35" s="12">
        <v>76.980969069565219</v>
      </c>
      <c r="BA35" s="12">
        <v>72.58051308260869</v>
      </c>
      <c r="BB35" s="12">
        <v>65.626545447826089</v>
      </c>
      <c r="BC35" s="12">
        <v>64.121843343478261</v>
      </c>
      <c r="BD35" s="12">
        <v>0</v>
      </c>
      <c r="BE35" s="12">
        <v>0</v>
      </c>
    </row>
    <row r="36" spans="2:66">
      <c r="B36">
        <v>2020</v>
      </c>
      <c r="C36" s="29">
        <v>42.376866547826083</v>
      </c>
      <c r="D36" s="29">
        <v>27.205976913043479</v>
      </c>
      <c r="E36" s="29">
        <v>32.143393343478259</v>
      </c>
      <c r="F36" s="29">
        <v>224.18086152608694</v>
      </c>
      <c r="G36" s="29">
        <v>296.93574829130432</v>
      </c>
      <c r="H36" s="29">
        <v>5.4587239395652185</v>
      </c>
      <c r="I36" s="29">
        <v>29.308513262608695</v>
      </c>
      <c r="J36" s="29">
        <v>4.6257232152173913</v>
      </c>
      <c r="K36" s="29">
        <v>65.626545447826089</v>
      </c>
      <c r="L36" s="29">
        <v>44.452509226086953</v>
      </c>
      <c r="M36" s="29">
        <v>41.166691573913042</v>
      </c>
      <c r="N36" s="29">
        <v>182.41257080869565</v>
      </c>
      <c r="O36" s="29">
        <v>16.018808089565219</v>
      </c>
      <c r="P36" s="29">
        <v>35.515831491304347</v>
      </c>
      <c r="Q36" s="29">
        <v>207.72860786086957</v>
      </c>
      <c r="R36" s="29">
        <v>1255.1573715373911</v>
      </c>
      <c r="S36" s="29">
        <v>171.64040946956521</v>
      </c>
      <c r="T36" s="29">
        <v>207.99816443913045</v>
      </c>
      <c r="U36" s="29">
        <v>4972.600527807348</v>
      </c>
      <c r="X36" s="12">
        <v>59.834048826086956</v>
      </c>
      <c r="Y36" s="12">
        <v>57.899943165217394</v>
      </c>
      <c r="Z36" s="12">
        <v>59.17429550869565</v>
      </c>
      <c r="AA36" s="12">
        <v>60.80744998695652</v>
      </c>
      <c r="AB36" s="12">
        <v>62.218958139130436</v>
      </c>
      <c r="AC36" s="12">
        <v>65.609353934782604</v>
      </c>
      <c r="AD36" s="12">
        <v>68.425858869565218</v>
      </c>
      <c r="AE36" s="12">
        <v>70.995157800000001</v>
      </c>
      <c r="AF36" s="12">
        <v>71.402916382608694</v>
      </c>
      <c r="AG36" s="12">
        <v>69.10609762608695</v>
      </c>
      <c r="AH36" s="12">
        <v>65.194871669565217</v>
      </c>
      <c r="AI36" s="12">
        <v>64.713975078260873</v>
      </c>
      <c r="AJ36" s="12">
        <v>63.067045239130437</v>
      </c>
      <c r="AK36" s="12">
        <v>63.605966717391304</v>
      </c>
      <c r="AL36" s="12">
        <v>63.177179343478258</v>
      </c>
      <c r="AM36" s="12">
        <v>63.297179308695654</v>
      </c>
      <c r="AN36" s="12">
        <v>63.395295904347826</v>
      </c>
      <c r="AO36" s="12">
        <v>64.381705834782608</v>
      </c>
      <c r="AP36" s="12">
        <v>62.472295747826088</v>
      </c>
      <c r="AQ36" s="12">
        <v>59.260521600000004</v>
      </c>
      <c r="AR36" s="12">
        <v>60.735568965217396</v>
      </c>
      <c r="AS36" s="12">
        <v>60.006824652173911</v>
      </c>
      <c r="AT36" s="12">
        <v>58.772266395652174</v>
      </c>
      <c r="AU36" s="12">
        <v>57.707890039130433</v>
      </c>
      <c r="AV36" s="12">
        <v>57.131979860869571</v>
      </c>
      <c r="AW36" s="12">
        <v>54.705072921739131</v>
      </c>
      <c r="AX36" s="12">
        <v>52.106123634782605</v>
      </c>
      <c r="AY36" s="12">
        <v>50.480543643478264</v>
      </c>
      <c r="AZ36" s="12">
        <v>49.735475665217393</v>
      </c>
      <c r="BA36" s="12">
        <v>47.31497610000001</v>
      </c>
      <c r="BB36" s="12">
        <v>44.452509226086953</v>
      </c>
      <c r="BC36" s="12">
        <v>42.820913434782604</v>
      </c>
      <c r="BD36" s="12">
        <v>0</v>
      </c>
      <c r="BE36" s="12">
        <v>0</v>
      </c>
    </row>
    <row r="37" spans="2:66">
      <c r="B37">
        <v>2021</v>
      </c>
      <c r="C37" s="29">
        <v>43.249131586956516</v>
      </c>
      <c r="D37" s="29">
        <v>27.175954947826089</v>
      </c>
      <c r="E37" s="29">
        <v>31.987559373913047</v>
      </c>
      <c r="F37" s="29">
        <v>229.9682343304348</v>
      </c>
      <c r="G37" s="29">
        <v>294.84616779130431</v>
      </c>
      <c r="H37" s="29">
        <v>5.9714757291304341</v>
      </c>
      <c r="I37" s="29">
        <v>30.436020969565217</v>
      </c>
      <c r="J37" s="29">
        <v>4.364651291304348</v>
      </c>
      <c r="K37" s="29">
        <v>64.121843343478261</v>
      </c>
      <c r="L37" s="29">
        <v>42.820913434782604</v>
      </c>
      <c r="M37" s="29">
        <v>41.611726860869567</v>
      </c>
      <c r="N37" s="29">
        <v>188.83344175652172</v>
      </c>
      <c r="O37" s="29">
        <v>15.612484446086956</v>
      </c>
      <c r="P37" s="29">
        <v>35.047861830434783</v>
      </c>
      <c r="Q37" s="29">
        <v>207.50125802608696</v>
      </c>
      <c r="R37" s="29">
        <v>1263.5487257186958</v>
      </c>
      <c r="S37" s="29">
        <v>171.06512259565218</v>
      </c>
      <c r="T37" s="29">
        <v>211.59460033478263</v>
      </c>
      <c r="U37" s="29">
        <v>5266.9761732684774</v>
      </c>
      <c r="X37" s="12">
        <v>79.161297965217386</v>
      </c>
      <c r="Y37" s="12">
        <v>83.525161299999994</v>
      </c>
      <c r="Z37" s="12">
        <v>89.951585408695649</v>
      </c>
      <c r="AA37" s="12">
        <v>86.936453373913039</v>
      </c>
      <c r="AB37" s="12">
        <v>86.890844813043486</v>
      </c>
      <c r="AC37" s="12">
        <v>90.388441499999985</v>
      </c>
      <c r="AD37" s="12">
        <v>84.868660069565223</v>
      </c>
      <c r="AE37" s="12">
        <v>85.585017882608696</v>
      </c>
      <c r="AF37" s="12">
        <v>89.517450308695658</v>
      </c>
      <c r="AG37" s="12">
        <v>93.052990739130422</v>
      </c>
      <c r="AH37" s="12">
        <v>91.468918921739146</v>
      </c>
      <c r="AI37" s="12">
        <v>90.692430773913046</v>
      </c>
      <c r="AJ37" s="12">
        <v>92.398960652173898</v>
      </c>
      <c r="AK37" s="12">
        <v>84.954458126086948</v>
      </c>
      <c r="AL37" s="12">
        <v>85.744537869565221</v>
      </c>
      <c r="AM37" s="12">
        <v>86.220679756521733</v>
      </c>
      <c r="AN37" s="12">
        <v>79.720538739130447</v>
      </c>
      <c r="AO37" s="12">
        <v>76.592234782608699</v>
      </c>
      <c r="AP37" s="12">
        <v>71.137280930434784</v>
      </c>
      <c r="AQ37" s="12">
        <v>67.258852895652169</v>
      </c>
      <c r="AR37" s="12">
        <v>62.097225399999999</v>
      </c>
      <c r="AS37" s="12">
        <v>56.972304504347832</v>
      </c>
      <c r="AT37" s="12">
        <v>52.900651543478261</v>
      </c>
      <c r="AU37" s="12">
        <v>51.705608682608698</v>
      </c>
      <c r="AV37" s="12">
        <v>50.965855499999996</v>
      </c>
      <c r="AW37" s="12">
        <v>51.669348986956521</v>
      </c>
      <c r="AX37" s="12">
        <v>49.370781234782605</v>
      </c>
      <c r="AY37" s="12">
        <v>50.313201582608698</v>
      </c>
      <c r="AZ37" s="12">
        <v>48.801545404347834</v>
      </c>
      <c r="BA37" s="12">
        <v>47.193338530434779</v>
      </c>
      <c r="BB37" s="12">
        <v>41.166691573913042</v>
      </c>
      <c r="BC37" s="12">
        <v>41.611726860869567</v>
      </c>
      <c r="BD37" s="12">
        <v>0</v>
      </c>
      <c r="BE37" s="12">
        <v>0</v>
      </c>
    </row>
    <row r="38" spans="2:66">
      <c r="B38">
        <v>2022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X38" s="12">
        <v>399.11508517391303</v>
      </c>
      <c r="Y38" s="12">
        <v>411.20883695652168</v>
      </c>
      <c r="Z38" s="12">
        <v>416.99427547826087</v>
      </c>
      <c r="AA38" s="12">
        <v>398.09485404347828</v>
      </c>
      <c r="AB38" s="12">
        <v>399.85281517391303</v>
      </c>
      <c r="AC38" s="12">
        <v>401.77290939130432</v>
      </c>
      <c r="AD38" s="12">
        <v>397.38997656521735</v>
      </c>
      <c r="AE38" s="12">
        <v>403.94400565217393</v>
      </c>
      <c r="AF38" s="12">
        <v>402.86717343478261</v>
      </c>
      <c r="AG38" s="12">
        <v>403.92559413043477</v>
      </c>
      <c r="AH38" s="12">
        <v>406.31276882608699</v>
      </c>
      <c r="AI38" s="12">
        <v>396.20841065217394</v>
      </c>
      <c r="AJ38" s="12">
        <v>403.30393113043482</v>
      </c>
      <c r="AK38" s="12">
        <v>405.39288299999998</v>
      </c>
      <c r="AL38" s="12">
        <v>409.69932317391306</v>
      </c>
      <c r="AM38" s="12">
        <v>402.3481164347827</v>
      </c>
      <c r="AN38" s="12">
        <v>393.15124252173916</v>
      </c>
      <c r="AO38" s="12">
        <v>393.67228082608699</v>
      </c>
      <c r="AP38" s="12">
        <v>336.28864226086955</v>
      </c>
      <c r="AQ38" s="12">
        <v>300.98888573478263</v>
      </c>
      <c r="AR38" s="12">
        <v>284.90313560434782</v>
      </c>
      <c r="AS38" s="12">
        <v>284.80064680869566</v>
      </c>
      <c r="AT38" s="12">
        <v>268.31801801304346</v>
      </c>
      <c r="AU38" s="12">
        <v>247.35427971739128</v>
      </c>
      <c r="AV38" s="12">
        <v>241.65573986521738</v>
      </c>
      <c r="AW38" s="12">
        <v>247.20995033913042</v>
      </c>
      <c r="AX38" s="12">
        <v>231.86757044347826</v>
      </c>
      <c r="AY38" s="12">
        <v>229.59184399565217</v>
      </c>
      <c r="AZ38" s="12">
        <v>225.6846585913043</v>
      </c>
      <c r="BA38" s="12">
        <v>206.72436649565216</v>
      </c>
      <c r="BB38" s="12">
        <v>182.41257080869565</v>
      </c>
      <c r="BC38" s="12">
        <v>188.83344175652172</v>
      </c>
      <c r="BD38" s="12">
        <v>0</v>
      </c>
      <c r="BE38" s="12">
        <v>0</v>
      </c>
    </row>
    <row r="39" spans="2:66">
      <c r="B39">
        <v>2023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X39" s="12">
        <v>43.968400334782608</v>
      </c>
      <c r="Y39" s="12">
        <v>43.021152513043475</v>
      </c>
      <c r="Z39" s="12">
        <v>40.9798488826087</v>
      </c>
      <c r="AA39" s="12">
        <v>37.325284286956524</v>
      </c>
      <c r="AB39" s="12">
        <v>36.517554560869563</v>
      </c>
      <c r="AC39" s="12">
        <v>35.249059786956522</v>
      </c>
      <c r="AD39" s="12">
        <v>33.618132891304349</v>
      </c>
      <c r="AE39" s="12">
        <v>32.316559921739128</v>
      </c>
      <c r="AF39" s="12">
        <v>32.187655591304349</v>
      </c>
      <c r="AG39" s="12">
        <v>32.067206591304348</v>
      </c>
      <c r="AH39" s="12">
        <v>31.426223713043481</v>
      </c>
      <c r="AI39" s="12">
        <v>30.48117903478261</v>
      </c>
      <c r="AJ39" s="12">
        <v>29.032332773043475</v>
      </c>
      <c r="AK39" s="12">
        <v>28.630365993478261</v>
      </c>
      <c r="AL39" s="12">
        <v>28.430309563478264</v>
      </c>
      <c r="AM39" s="12">
        <v>28.675343537826087</v>
      </c>
      <c r="AN39" s="12">
        <v>28.222168014782611</v>
      </c>
      <c r="AO39" s="12">
        <v>27.825974950869561</v>
      </c>
      <c r="AP39" s="12">
        <v>27.828750408260866</v>
      </c>
      <c r="AQ39" s="12">
        <v>26.340649653043478</v>
      </c>
      <c r="AR39" s="12">
        <v>25.634903450434784</v>
      </c>
      <c r="AS39" s="12">
        <v>24.360771807826087</v>
      </c>
      <c r="AT39" s="12">
        <v>24.499197498695654</v>
      </c>
      <c r="AU39" s="12">
        <v>24.535479445217387</v>
      </c>
      <c r="AV39" s="12">
        <v>23.381458288695654</v>
      </c>
      <c r="AW39" s="12">
        <v>22.168946236956518</v>
      </c>
      <c r="AX39" s="12">
        <v>21.596214350869563</v>
      </c>
      <c r="AY39" s="12">
        <v>20.542009995652176</v>
      </c>
      <c r="AZ39" s="12">
        <v>19.594546016956521</v>
      </c>
      <c r="BA39" s="12">
        <v>18.513526016086956</v>
      </c>
      <c r="BB39" s="12">
        <v>16.018808089565219</v>
      </c>
      <c r="BC39" s="12">
        <v>15.612484446086956</v>
      </c>
      <c r="BD39" s="12">
        <v>0</v>
      </c>
      <c r="BE39" s="12">
        <v>0</v>
      </c>
    </row>
    <row r="40" spans="2:66">
      <c r="B40" t="s">
        <v>88</v>
      </c>
      <c r="C40" s="3">
        <f>AVERAGE(C13:C19)</f>
        <v>108.64285922608694</v>
      </c>
      <c r="D40" s="3">
        <f t="shared" ref="D40:U40" si="1">AVERAGE(D13:D19)</f>
        <v>70.288916252173905</v>
      </c>
      <c r="E40" s="3">
        <f t="shared" si="1"/>
        <v>76.513838152173903</v>
      </c>
      <c r="F40" s="3">
        <f t="shared" si="1"/>
        <v>551.50600843478264</v>
      </c>
      <c r="G40" s="3">
        <f t="shared" si="1"/>
        <v>568.21366126086957</v>
      </c>
      <c r="H40" s="3">
        <f t="shared" si="1"/>
        <v>9.2261620313043462</v>
      </c>
      <c r="I40" s="3">
        <f t="shared" si="1"/>
        <v>53.580781804347815</v>
      </c>
      <c r="J40" s="3">
        <f t="shared" si="1"/>
        <v>12.313379741304347</v>
      </c>
      <c r="K40" s="3">
        <f t="shared" si="1"/>
        <v>151.45294503478263</v>
      </c>
      <c r="L40" s="3">
        <f t="shared" si="1"/>
        <v>66.869432930434783</v>
      </c>
      <c r="M40" s="3">
        <f t="shared" si="1"/>
        <v>89.667175343478249</v>
      </c>
      <c r="N40" s="3">
        <f t="shared" si="1"/>
        <v>403.13639526086956</v>
      </c>
      <c r="O40" s="3">
        <f t="shared" si="1"/>
        <v>30.877360516956518</v>
      </c>
      <c r="P40" s="3">
        <f t="shared" si="1"/>
        <v>66.85412243478261</v>
      </c>
      <c r="Q40" s="3">
        <f t="shared" si="1"/>
        <v>635.26093134782604</v>
      </c>
      <c r="R40" s="3">
        <f t="shared" si="1"/>
        <v>2894.4039697721742</v>
      </c>
      <c r="S40" s="3">
        <f t="shared" si="1"/>
        <v>237.44084341739131</v>
      </c>
      <c r="T40" s="3">
        <f t="shared" si="1"/>
        <v>303.83293896086963</v>
      </c>
      <c r="U40" s="3">
        <f t="shared" si="1"/>
        <v>5328.2829163754777</v>
      </c>
      <c r="X40" s="12">
        <v>88.030728891304349</v>
      </c>
      <c r="Y40" s="12">
        <v>89.315688365217397</v>
      </c>
      <c r="Z40" s="12">
        <v>85.019235699999996</v>
      </c>
      <c r="AA40" s="12">
        <v>81.027916321739127</v>
      </c>
      <c r="AB40" s="12">
        <v>81.919316043478261</v>
      </c>
      <c r="AC40" s="12">
        <v>78.491409591304361</v>
      </c>
      <c r="AD40" s="12">
        <v>76.956659378260866</v>
      </c>
      <c r="AE40" s="12">
        <v>73.495688152173912</v>
      </c>
      <c r="AF40" s="12">
        <v>70.535346456521737</v>
      </c>
      <c r="AG40" s="12">
        <v>68.506178695652167</v>
      </c>
      <c r="AH40" s="12">
        <v>67.635351760869568</v>
      </c>
      <c r="AI40" s="12">
        <v>64.580034643478271</v>
      </c>
      <c r="AJ40" s="12">
        <v>62.239691865217388</v>
      </c>
      <c r="AK40" s="12">
        <v>60.986565469565214</v>
      </c>
      <c r="AL40" s="12">
        <v>59.860261939130439</v>
      </c>
      <c r="AM40" s="12">
        <v>58.831368247826092</v>
      </c>
      <c r="AN40" s="12">
        <v>58.285547021739127</v>
      </c>
      <c r="AO40" s="12">
        <v>56.705683452173915</v>
      </c>
      <c r="AP40" s="12">
        <v>54.288794486956519</v>
      </c>
      <c r="AQ40" s="12">
        <v>50.20107631304348</v>
      </c>
      <c r="AR40" s="12">
        <v>51.592458065217393</v>
      </c>
      <c r="AS40" s="12">
        <v>49.752454378260865</v>
      </c>
      <c r="AT40" s="12">
        <v>47.508201330434787</v>
      </c>
      <c r="AU40" s="12">
        <v>46.483579191304344</v>
      </c>
      <c r="AV40" s="12">
        <v>45.891883556521734</v>
      </c>
      <c r="AW40" s="12">
        <v>44.702187447826084</v>
      </c>
      <c r="AX40" s="12">
        <v>43.829972017391299</v>
      </c>
      <c r="AY40" s="12">
        <v>42.177645573913047</v>
      </c>
      <c r="AZ40" s="12">
        <v>40.902583156521736</v>
      </c>
      <c r="BA40" s="12">
        <v>38.171101530434782</v>
      </c>
      <c r="BB40" s="12">
        <v>35.515831491304347</v>
      </c>
      <c r="BC40" s="12">
        <v>35.047861830434783</v>
      </c>
      <c r="BD40" s="12">
        <v>0</v>
      </c>
      <c r="BE40" s="12">
        <v>0</v>
      </c>
    </row>
    <row r="41" spans="2:66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X41" s="12">
        <v>927.83983052173915</v>
      </c>
      <c r="Y41" s="12">
        <v>903.61956908695652</v>
      </c>
      <c r="Z41" s="12">
        <v>890.71180921739131</v>
      </c>
      <c r="AA41" s="12">
        <v>847.89062765217386</v>
      </c>
      <c r="AB41" s="12">
        <v>831.31001252173917</v>
      </c>
      <c r="AC41" s="12">
        <v>791.32193182608694</v>
      </c>
      <c r="AD41" s="12">
        <v>766.83062186956522</v>
      </c>
      <c r="AE41" s="12">
        <v>711.64816982608693</v>
      </c>
      <c r="AF41" s="12">
        <v>687.84629839130434</v>
      </c>
      <c r="AG41" s="12">
        <v>653.74921195652166</v>
      </c>
      <c r="AH41" s="12">
        <v>628.38815473913053</v>
      </c>
      <c r="AI41" s="12">
        <v>611.33080399999994</v>
      </c>
      <c r="AJ41" s="12">
        <v>582.45224982608693</v>
      </c>
      <c r="AK41" s="12">
        <v>571.41163069565209</v>
      </c>
      <c r="AL41" s="12">
        <v>553.70279847826089</v>
      </c>
      <c r="AM41" s="12">
        <v>546.38953965217388</v>
      </c>
      <c r="AN41" s="12">
        <v>527.00176230434784</v>
      </c>
      <c r="AO41" s="12">
        <v>503.71430595652174</v>
      </c>
      <c r="AP41" s="12">
        <v>450.86210734782611</v>
      </c>
      <c r="AQ41" s="12">
        <v>394.36176743478262</v>
      </c>
      <c r="AR41" s="12">
        <v>386.29117526086958</v>
      </c>
      <c r="AS41" s="12">
        <v>359.12669495652176</v>
      </c>
      <c r="AT41" s="12">
        <v>366.16075452173914</v>
      </c>
      <c r="AU41" s="12">
        <v>347.33583682608696</v>
      </c>
      <c r="AV41" s="12">
        <v>324.01695108695651</v>
      </c>
      <c r="AW41" s="12">
        <v>311.19449017391304</v>
      </c>
      <c r="AX41" s="12">
        <v>284.02989503913045</v>
      </c>
      <c r="AY41" s="12">
        <v>271.93877282173912</v>
      </c>
      <c r="AZ41" s="12">
        <v>259.0867914478261</v>
      </c>
      <c r="BA41" s="12">
        <v>240.69729837391304</v>
      </c>
      <c r="BB41" s="12">
        <v>207.72860786086957</v>
      </c>
      <c r="BC41" s="12">
        <v>207.50125802608696</v>
      </c>
      <c r="BD41" s="12">
        <v>0</v>
      </c>
      <c r="BE41" s="12">
        <v>0</v>
      </c>
    </row>
    <row r="42" spans="2:66">
      <c r="B42" s="4" t="s">
        <v>122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12">
        <v>3718.3777088652173</v>
      </c>
      <c r="Y42" s="12">
        <v>3666.0972653565213</v>
      </c>
      <c r="Z42" s="12">
        <v>3591.4444644369573</v>
      </c>
      <c r="AA42" s="12">
        <v>3446.3307558704346</v>
      </c>
      <c r="AB42" s="12">
        <v>3355.1899307682606</v>
      </c>
      <c r="AC42" s="12">
        <v>3269.2652829169565</v>
      </c>
      <c r="AD42" s="12">
        <v>3206.3946752600004</v>
      </c>
      <c r="AE42" s="12">
        <v>3082.4101669352171</v>
      </c>
      <c r="AF42" s="12">
        <v>3043.6239098300002</v>
      </c>
      <c r="AG42" s="12">
        <v>2970.9536474069569</v>
      </c>
      <c r="AH42" s="12">
        <v>2887.8236500521739</v>
      </c>
      <c r="AI42" s="12">
        <v>2818.4114726478256</v>
      </c>
      <c r="AJ42" s="12">
        <v>2750.226422491739</v>
      </c>
      <c r="AK42" s="12">
        <v>2707.3785190413041</v>
      </c>
      <c r="AL42" s="12">
        <v>2660.6989998460867</v>
      </c>
      <c r="AM42" s="12">
        <v>2597.2749354208695</v>
      </c>
      <c r="AN42" s="12">
        <v>2534.167728856522</v>
      </c>
      <c r="AO42" s="12">
        <v>2454.4860078656525</v>
      </c>
      <c r="AP42" s="12">
        <v>2266.2378065326088</v>
      </c>
      <c r="AQ42" s="12">
        <v>2071.3949477626088</v>
      </c>
      <c r="AR42" s="12">
        <v>2034.2385531452176</v>
      </c>
      <c r="AS42" s="12">
        <v>1953.6471489408696</v>
      </c>
      <c r="AT42" s="12">
        <v>1911.1711489956519</v>
      </c>
      <c r="AU42" s="12">
        <v>1852.7495080956526</v>
      </c>
      <c r="AV42" s="12">
        <v>1767.172452423913</v>
      </c>
      <c r="AW42" s="12">
        <v>1735.9271179082609</v>
      </c>
      <c r="AX42" s="12">
        <v>1650.9108466413043</v>
      </c>
      <c r="AY42" s="12">
        <v>1597.3397012634782</v>
      </c>
      <c r="AZ42" s="12">
        <v>1526.2574166760869</v>
      </c>
      <c r="BA42" s="12">
        <v>1424.4192321282608</v>
      </c>
      <c r="BB42" s="12">
        <v>1255.1573715373911</v>
      </c>
      <c r="BC42" s="12">
        <v>1263.5487257186958</v>
      </c>
      <c r="BD42" s="12">
        <v>0</v>
      </c>
      <c r="BE42" s="12">
        <v>0</v>
      </c>
    </row>
    <row r="43" spans="2:66">
      <c r="X43" s="12">
        <v>182.49454032173912</v>
      </c>
      <c r="Y43" s="12">
        <v>190.13040693043476</v>
      </c>
      <c r="Z43" s="12">
        <v>204.45363339130432</v>
      </c>
      <c r="AA43" s="12">
        <v>199.56547991739131</v>
      </c>
      <c r="AB43" s="12">
        <v>204.82741500869565</v>
      </c>
      <c r="AC43" s="12">
        <v>211.76499518695655</v>
      </c>
      <c r="AD43" s="12">
        <v>216.04446493913042</v>
      </c>
      <c r="AE43" s="12">
        <v>221.32425952608696</v>
      </c>
      <c r="AF43" s="12">
        <v>227.64785004347826</v>
      </c>
      <c r="AG43" s="12">
        <v>238.87690336086959</v>
      </c>
      <c r="AH43" s="12">
        <v>250.90318689130436</v>
      </c>
      <c r="AI43" s="12">
        <v>245.50927833478261</v>
      </c>
      <c r="AJ43" s="12">
        <v>241.02025378260868</v>
      </c>
      <c r="AK43" s="12">
        <v>236.80417198260872</v>
      </c>
      <c r="AL43" s="12">
        <v>233.38192667391306</v>
      </c>
      <c r="AM43" s="12">
        <v>228.08152426956522</v>
      </c>
      <c r="AN43" s="12">
        <v>223.4731332826087</v>
      </c>
      <c r="AO43" s="12">
        <v>219.16882366521742</v>
      </c>
      <c r="AP43" s="12">
        <v>197.11159324347824</v>
      </c>
      <c r="AQ43" s="12">
        <v>196.96245057391306</v>
      </c>
      <c r="AR43" s="12">
        <v>195.15053892173913</v>
      </c>
      <c r="AS43" s="12">
        <v>196.83855720869565</v>
      </c>
      <c r="AT43" s="12">
        <v>192.6032270826087</v>
      </c>
      <c r="AU43" s="12">
        <v>186.88607191739126</v>
      </c>
      <c r="AV43" s="12">
        <v>190.86096734782609</v>
      </c>
      <c r="AW43" s="12">
        <v>196.27392062173911</v>
      </c>
      <c r="AX43" s="12">
        <v>189.04768412173914</v>
      </c>
      <c r="AY43" s="12">
        <v>191.39877384782608</v>
      </c>
      <c r="AZ43" s="12">
        <v>189.85687602608695</v>
      </c>
      <c r="BA43" s="12">
        <v>182.98597873043479</v>
      </c>
      <c r="BB43" s="12">
        <v>171.64040946956521</v>
      </c>
      <c r="BC43" s="12">
        <v>171.06512259565218</v>
      </c>
      <c r="BD43" s="12">
        <v>0</v>
      </c>
      <c r="BE43" s="12">
        <v>0</v>
      </c>
    </row>
    <row r="44" spans="2:66">
      <c r="B44" s="7" t="s">
        <v>61</v>
      </c>
      <c r="C44" s="11" t="s">
        <v>104</v>
      </c>
      <c r="D44" s="11" t="s">
        <v>80</v>
      </c>
      <c r="E44" s="11" t="s">
        <v>81</v>
      </c>
      <c r="F44" s="11" t="s">
        <v>105</v>
      </c>
      <c r="G44" s="11" t="s">
        <v>82</v>
      </c>
      <c r="H44" s="11" t="s">
        <v>106</v>
      </c>
      <c r="I44" s="11" t="s">
        <v>114</v>
      </c>
      <c r="J44" s="11" t="s">
        <v>107</v>
      </c>
      <c r="K44" s="11" t="s">
        <v>108</v>
      </c>
      <c r="L44" s="11" t="s">
        <v>109</v>
      </c>
      <c r="M44" s="11" t="s">
        <v>110</v>
      </c>
      <c r="N44" s="11" t="s">
        <v>111</v>
      </c>
      <c r="O44" s="11" t="s">
        <v>112</v>
      </c>
      <c r="P44" s="11" t="s">
        <v>83</v>
      </c>
      <c r="Q44" s="11" t="s">
        <v>113</v>
      </c>
      <c r="R44" s="11" t="s">
        <v>116</v>
      </c>
      <c r="S44" s="11" t="s">
        <v>78</v>
      </c>
      <c r="T44" s="11" t="s">
        <v>115</v>
      </c>
      <c r="U44" s="11" t="s">
        <v>79</v>
      </c>
      <c r="X44" s="12">
        <v>235.24035877391307</v>
      </c>
      <c r="Y44" s="12">
        <v>245.0831957</v>
      </c>
      <c r="Z44" s="12">
        <v>263.54621890434782</v>
      </c>
      <c r="AA44" s="12">
        <v>257.2452579565217</v>
      </c>
      <c r="AB44" s="12">
        <v>264.02803346956517</v>
      </c>
      <c r="AC44" s="12">
        <v>272.97076042173916</v>
      </c>
      <c r="AD44" s="12">
        <v>278.48711173043478</v>
      </c>
      <c r="AE44" s="12">
        <v>285.29290863043479</v>
      </c>
      <c r="AF44" s="12">
        <v>293.44418648695654</v>
      </c>
      <c r="AG44" s="12">
        <v>307.91873760869561</v>
      </c>
      <c r="AH44" s="12">
        <v>321.0022440434783</v>
      </c>
      <c r="AI44" s="12">
        <v>312.71469904347828</v>
      </c>
      <c r="AJ44" s="12">
        <v>306.40290069565219</v>
      </c>
      <c r="AK44" s="12">
        <v>300.05489621739133</v>
      </c>
      <c r="AL44" s="12">
        <v>294.5624347826087</v>
      </c>
      <c r="AM44" s="12">
        <v>286.83457794782606</v>
      </c>
      <c r="AN44" s="12">
        <v>279.75232064347824</v>
      </c>
      <c r="AO44" s="12">
        <v>273.34157139130434</v>
      </c>
      <c r="AP44" s="12">
        <v>238.28336419999999</v>
      </c>
      <c r="AQ44" s="12">
        <v>239.14119746086959</v>
      </c>
      <c r="AR44" s="12">
        <v>230.54902472608694</v>
      </c>
      <c r="AS44" s="12">
        <v>241.76891817826089</v>
      </c>
      <c r="AT44" s="12">
        <v>235.17448536521738</v>
      </c>
      <c r="AU44" s="12">
        <v>226.99977716956519</v>
      </c>
      <c r="AV44" s="12">
        <v>234.39672620000002</v>
      </c>
      <c r="AW44" s="12">
        <v>246.37407753913044</v>
      </c>
      <c r="AX44" s="12">
        <v>234.41395310869567</v>
      </c>
      <c r="AY44" s="12">
        <v>238.74675239130434</v>
      </c>
      <c r="AZ44" s="12">
        <v>244.13290853913045</v>
      </c>
      <c r="BA44" s="12">
        <v>237.5117382521739</v>
      </c>
      <c r="BB44" s="12">
        <v>207.99816443913045</v>
      </c>
      <c r="BC44" s="12">
        <v>211.59460033478263</v>
      </c>
      <c r="BD44" s="12">
        <v>0</v>
      </c>
      <c r="BE44" s="12">
        <v>0</v>
      </c>
      <c r="BJ44" s="15"/>
      <c r="BK44" s="15"/>
      <c r="BL44" s="15"/>
      <c r="BM44" s="15"/>
      <c r="BN44" s="15"/>
    </row>
    <row r="45" spans="2:66">
      <c r="B45" s="7">
        <v>1990</v>
      </c>
      <c r="C45" s="29">
        <v>86.828568070588233</v>
      </c>
      <c r="D45" s="29">
        <v>116.33621950588237</v>
      </c>
      <c r="E45" s="29">
        <v>29.54205303411765</v>
      </c>
      <c r="F45" s="29">
        <v>556.26150431764711</v>
      </c>
      <c r="G45" s="29">
        <v>597.48636154117651</v>
      </c>
      <c r="H45" s="29">
        <v>3.9901214450588234</v>
      </c>
      <c r="I45" s="29">
        <v>91.163541905882354</v>
      </c>
      <c r="J45" s="29">
        <v>4.9717014825882355</v>
      </c>
      <c r="K45" s="29">
        <v>283.69676851764706</v>
      </c>
      <c r="L45" s="29">
        <v>25.91026471764706</v>
      </c>
      <c r="M45" s="29">
        <v>60.053059442352939</v>
      </c>
      <c r="N45" s="29">
        <v>402.49657090588238</v>
      </c>
      <c r="O45" s="29">
        <v>56.56416685294117</v>
      </c>
      <c r="P45" s="29">
        <v>49.699292827058827</v>
      </c>
      <c r="Q45" s="29">
        <v>252.06911890588231</v>
      </c>
      <c r="R45" s="29">
        <v>2617.0693134723533</v>
      </c>
      <c r="S45" s="29">
        <v>0</v>
      </c>
      <c r="T45" s="29">
        <v>0</v>
      </c>
      <c r="U45" s="29">
        <v>7119.8879848921151</v>
      </c>
      <c r="X45" s="12">
        <v>6917.2263373652168</v>
      </c>
      <c r="Y45" s="12">
        <v>6554.3284561351729</v>
      </c>
      <c r="Z45" s="12">
        <v>6341.9804190935629</v>
      </c>
      <c r="AA45" s="12">
        <v>6025.7318189633461</v>
      </c>
      <c r="AB45" s="12">
        <v>5770.9949140969975</v>
      </c>
      <c r="AC45" s="12">
        <v>5603.0292470478298</v>
      </c>
      <c r="AD45" s="12">
        <v>5550.9556962519127</v>
      </c>
      <c r="AE45" s="12">
        <v>5465.0166897963918</v>
      </c>
      <c r="AF45" s="12">
        <v>5368.2911948299561</v>
      </c>
      <c r="AG45" s="12">
        <v>5260.5031337849541</v>
      </c>
      <c r="AH45" s="12">
        <v>5284.2048292216532</v>
      </c>
      <c r="AI45" s="12">
        <v>5291.5146309215206</v>
      </c>
      <c r="AJ45" s="12">
        <v>5294.7680424906512</v>
      </c>
      <c r="AK45" s="12">
        <v>5333.6818935832198</v>
      </c>
      <c r="AL45" s="12">
        <v>5361.990817441394</v>
      </c>
      <c r="AM45" s="12">
        <v>5412.2841519533049</v>
      </c>
      <c r="AN45" s="12">
        <v>5376.8616151606084</v>
      </c>
      <c r="AO45" s="12">
        <v>5357.2879320678257</v>
      </c>
      <c r="AP45" s="12">
        <v>5226.0330870312182</v>
      </c>
      <c r="AQ45" s="12">
        <v>5164.2867145285645</v>
      </c>
      <c r="AR45" s="12">
        <v>5152.1786610066947</v>
      </c>
      <c r="AS45" s="12">
        <v>5198.6735452509574</v>
      </c>
      <c r="AT45" s="12">
        <v>5189.0550200166062</v>
      </c>
      <c r="AU45" s="12">
        <v>5163.5126084253479</v>
      </c>
      <c r="AV45" s="12">
        <v>5140.6673163159985</v>
      </c>
      <c r="AW45" s="12">
        <v>5148.8110384026504</v>
      </c>
      <c r="AX45" s="12">
        <v>5146.5616839465647</v>
      </c>
      <c r="AY45" s="12">
        <v>5176.1600331353038</v>
      </c>
      <c r="AZ45" s="12">
        <v>5149.6251126195211</v>
      </c>
      <c r="BA45" s="12">
        <v>5177.1905629320445</v>
      </c>
      <c r="BB45" s="12">
        <v>4972.600527807348</v>
      </c>
      <c r="BC45" s="12">
        <v>5266.9761732684774</v>
      </c>
      <c r="BD45" s="12">
        <v>0</v>
      </c>
      <c r="BE45" s="12">
        <v>0</v>
      </c>
      <c r="BJ45" s="15"/>
      <c r="BK45" s="15"/>
      <c r="BL45" s="15"/>
      <c r="BM45" s="16"/>
      <c r="BN45" s="16"/>
    </row>
    <row r="46" spans="2:66">
      <c r="B46" s="7">
        <v>1991</v>
      </c>
      <c r="C46" s="29">
        <v>86.907685694117646</v>
      </c>
      <c r="D46" s="29">
        <v>112.05797449411766</v>
      </c>
      <c r="E46" s="29">
        <v>28.287527882352943</v>
      </c>
      <c r="F46" s="29">
        <v>553.67833565882347</v>
      </c>
      <c r="G46" s="29">
        <v>534.62020796470586</v>
      </c>
      <c r="H46" s="29">
        <v>3.8647058915294119</v>
      </c>
      <c r="I46" s="29">
        <v>92.833859341176463</v>
      </c>
      <c r="J46" s="29">
        <v>5.0431629928235298</v>
      </c>
      <c r="K46" s="29">
        <v>294.98777197647058</v>
      </c>
      <c r="L46" s="29">
        <v>25.554501436470588</v>
      </c>
      <c r="M46" s="29">
        <v>60.008370544705883</v>
      </c>
      <c r="N46" s="29">
        <v>400.7207014588235</v>
      </c>
      <c r="O46" s="29">
        <v>55.786887100000001</v>
      </c>
      <c r="P46" s="29">
        <v>48.053108262352943</v>
      </c>
      <c r="Q46" s="29">
        <v>255.07855347058825</v>
      </c>
      <c r="R46" s="29">
        <v>2557.4833541690591</v>
      </c>
      <c r="S46" s="29">
        <v>0</v>
      </c>
      <c r="T46" s="29">
        <v>0</v>
      </c>
      <c r="U46" s="29">
        <v>6880.651359905648</v>
      </c>
      <c r="BJ46" s="15"/>
      <c r="BK46" s="15"/>
      <c r="BL46" s="15"/>
      <c r="BM46" s="16"/>
      <c r="BN46" s="16"/>
    </row>
    <row r="47" spans="2:66">
      <c r="B47" s="7">
        <v>1992</v>
      </c>
      <c r="C47" s="29">
        <v>86.986803317647059</v>
      </c>
      <c r="D47" s="29">
        <v>109.05099174117647</v>
      </c>
      <c r="E47" s="29">
        <v>27.244007057647057</v>
      </c>
      <c r="F47" s="29">
        <v>548.39086070588235</v>
      </c>
      <c r="G47" s="29">
        <v>533.2716784705882</v>
      </c>
      <c r="H47" s="29">
        <v>3.7390667234117645</v>
      </c>
      <c r="I47" s="29">
        <v>95.143052529411761</v>
      </c>
      <c r="J47" s="29">
        <v>4.9626715962352934</v>
      </c>
      <c r="K47" s="29">
        <v>243.19724907058821</v>
      </c>
      <c r="L47" s="29">
        <v>26.24398690117647</v>
      </c>
      <c r="M47" s="29">
        <v>59.15598056941176</v>
      </c>
      <c r="N47" s="29">
        <v>404.34106876470594</v>
      </c>
      <c r="O47" s="29">
        <v>55.413287431764701</v>
      </c>
      <c r="P47" s="29">
        <v>48.929744985882351</v>
      </c>
      <c r="Q47" s="29">
        <v>243.84281509411764</v>
      </c>
      <c r="R47" s="29">
        <v>2489.9132649596468</v>
      </c>
      <c r="S47" s="29">
        <v>0</v>
      </c>
      <c r="T47" s="29">
        <v>0</v>
      </c>
      <c r="U47" s="29">
        <v>6793.6387167254097</v>
      </c>
      <c r="BJ47" s="15"/>
      <c r="BK47" s="15"/>
      <c r="BL47" s="15"/>
      <c r="BM47" s="16"/>
      <c r="BN47" s="16"/>
    </row>
    <row r="48" spans="2:66">
      <c r="B48" s="7">
        <v>1993</v>
      </c>
      <c r="C48" s="29">
        <v>87.065920941176472</v>
      </c>
      <c r="D48" s="29">
        <v>106.39102863529412</v>
      </c>
      <c r="E48" s="29">
        <v>27.70519182941176</v>
      </c>
      <c r="F48" s="29">
        <v>542.19808695294114</v>
      </c>
      <c r="G48" s="29">
        <v>527.85988063529408</v>
      </c>
      <c r="H48" s="29">
        <v>3.7581874309411765</v>
      </c>
      <c r="I48" s="29">
        <v>94.676271200000002</v>
      </c>
      <c r="J48" s="29">
        <v>5.0667905647058822</v>
      </c>
      <c r="K48" s="29">
        <v>242.38979692941174</v>
      </c>
      <c r="L48" s="29">
        <v>24.546531108235293</v>
      </c>
      <c r="M48" s="29">
        <v>58.308496169411768</v>
      </c>
      <c r="N48" s="29">
        <v>387.56261501176465</v>
      </c>
      <c r="O48" s="29">
        <v>54.622880941176462</v>
      </c>
      <c r="P48" s="29">
        <v>49.950358631764701</v>
      </c>
      <c r="Q48" s="29">
        <v>240.83882397647062</v>
      </c>
      <c r="R48" s="29">
        <v>2452.9408609579996</v>
      </c>
      <c r="S48" s="29">
        <v>0</v>
      </c>
      <c r="T48" s="29">
        <v>0</v>
      </c>
      <c r="U48" s="29">
        <v>6464.2528484165905</v>
      </c>
      <c r="BJ48" s="15"/>
      <c r="BK48" s="15"/>
      <c r="BL48" s="15"/>
      <c r="BM48" s="16"/>
      <c r="BN48" s="16"/>
    </row>
    <row r="49" spans="2:66">
      <c r="B49" s="7">
        <v>1994</v>
      </c>
      <c r="C49" s="29">
        <v>87.145038647058826</v>
      </c>
      <c r="D49" s="29">
        <v>102.64488425882352</v>
      </c>
      <c r="E49" s="29">
        <v>28.649092738823526</v>
      </c>
      <c r="F49" s="29">
        <v>535.33262431764706</v>
      </c>
      <c r="G49" s="29">
        <v>510.35599448235297</v>
      </c>
      <c r="H49" s="29">
        <v>3.7655973015294117</v>
      </c>
      <c r="I49" s="29">
        <v>95.507684588235293</v>
      </c>
      <c r="J49" s="29">
        <v>5.0964497285882349</v>
      </c>
      <c r="K49" s="29">
        <v>209.51774727058822</v>
      </c>
      <c r="L49" s="29">
        <v>23.876115208235294</v>
      </c>
      <c r="M49" s="29">
        <v>57.795656083529416</v>
      </c>
      <c r="N49" s="29">
        <v>406.5579692588235</v>
      </c>
      <c r="O49" s="29">
        <v>54.336251364705888</v>
      </c>
      <c r="P49" s="29">
        <v>50.811339567058823</v>
      </c>
      <c r="Q49" s="29">
        <v>245.14706571764708</v>
      </c>
      <c r="R49" s="29">
        <v>2416.539510533647</v>
      </c>
      <c r="S49" s="29">
        <v>0</v>
      </c>
      <c r="T49" s="29">
        <v>0</v>
      </c>
      <c r="U49" s="29">
        <v>6288.2220120769425</v>
      </c>
      <c r="BJ49" s="15"/>
      <c r="BK49" s="15"/>
      <c r="BL49" s="15"/>
      <c r="BM49" s="16"/>
      <c r="BN49" s="16"/>
    </row>
    <row r="50" spans="2:66">
      <c r="B50">
        <v>1995</v>
      </c>
      <c r="C50" s="29">
        <v>87.224156270588225</v>
      </c>
      <c r="D50" s="29">
        <v>96.647708047058828</v>
      </c>
      <c r="E50" s="29">
        <v>28.555675227058821</v>
      </c>
      <c r="F50" s="29">
        <v>539.96898068235294</v>
      </c>
      <c r="G50" s="29">
        <v>510.71462820000005</v>
      </c>
      <c r="H50" s="29">
        <v>3.6560360694117646</v>
      </c>
      <c r="I50" s="29">
        <v>96.111953576470583</v>
      </c>
      <c r="J50" s="29">
        <v>5.2639675743529413</v>
      </c>
      <c r="K50" s="29">
        <v>179.82066372941176</v>
      </c>
      <c r="L50" s="29">
        <v>24.471608872941175</v>
      </c>
      <c r="M50" s="29">
        <v>57.606583209411774</v>
      </c>
      <c r="N50" s="29">
        <v>404.91587475294119</v>
      </c>
      <c r="O50" s="29">
        <v>54.116772178823524</v>
      </c>
      <c r="P50" s="29">
        <v>50.346440389411761</v>
      </c>
      <c r="Q50" s="29">
        <v>240.87742354117648</v>
      </c>
      <c r="R50" s="29">
        <v>2380.2984723214122</v>
      </c>
      <c r="S50" s="29">
        <v>0</v>
      </c>
      <c r="T50" s="29">
        <v>0</v>
      </c>
      <c r="U50" s="29">
        <v>6152.3776794677651</v>
      </c>
      <c r="BJ50" s="15"/>
      <c r="BK50" s="15"/>
      <c r="BL50" s="15"/>
      <c r="BM50" s="16"/>
      <c r="BN50" s="16"/>
    </row>
    <row r="51" spans="2:66">
      <c r="B51">
        <v>1996</v>
      </c>
      <c r="C51" s="29">
        <v>85.471248882352938</v>
      </c>
      <c r="D51" s="29">
        <v>92.81067105882353</v>
      </c>
      <c r="E51" s="29">
        <v>29.597666642352941</v>
      </c>
      <c r="F51" s="29">
        <v>544.22520723529408</v>
      </c>
      <c r="G51" s="29">
        <v>518.44628302352942</v>
      </c>
      <c r="H51" s="29">
        <v>3.7462361579999999</v>
      </c>
      <c r="I51" s="29">
        <v>99.638583470588244</v>
      </c>
      <c r="J51" s="29">
        <v>5.3761841403529411</v>
      </c>
      <c r="K51" s="29">
        <v>182.91690529411764</v>
      </c>
      <c r="L51" s="29">
        <v>24.971740631764707</v>
      </c>
      <c r="M51" s="29">
        <v>58.501051988235297</v>
      </c>
      <c r="N51" s="29">
        <v>443.00396041176469</v>
      </c>
      <c r="O51" s="29">
        <v>53.117575337647061</v>
      </c>
      <c r="P51" s="29">
        <v>50.418880770588238</v>
      </c>
      <c r="Q51" s="29">
        <v>246.15642478823531</v>
      </c>
      <c r="R51" s="29">
        <v>2438.398619833647</v>
      </c>
      <c r="S51" s="29">
        <v>0</v>
      </c>
      <c r="T51" s="29">
        <v>0</v>
      </c>
      <c r="U51" s="29">
        <v>6097.6461139917637</v>
      </c>
      <c r="BJ51" s="15"/>
      <c r="BK51" s="15"/>
      <c r="BL51" s="15"/>
      <c r="BM51" s="16"/>
      <c r="BN51" s="16"/>
    </row>
    <row r="52" spans="2:66">
      <c r="B52">
        <v>1997</v>
      </c>
      <c r="C52" s="29">
        <v>83.718341494117652</v>
      </c>
      <c r="D52" s="29">
        <v>92.033910211764706</v>
      </c>
      <c r="E52" s="29">
        <v>30.741773184705881</v>
      </c>
      <c r="F52" s="29">
        <v>541.14476648235291</v>
      </c>
      <c r="G52" s="29">
        <v>512.33472450588226</v>
      </c>
      <c r="H52" s="29">
        <v>3.6906293060000004</v>
      </c>
      <c r="I52" s="29">
        <v>102.20791518823529</v>
      </c>
      <c r="J52" s="29">
        <v>5.3732247141176472</v>
      </c>
      <c r="K52" s="29">
        <v>174.98230836470589</v>
      </c>
      <c r="L52" s="29">
        <v>24.26831557294118</v>
      </c>
      <c r="M52" s="29">
        <v>57.841098930588231</v>
      </c>
      <c r="N52" s="29">
        <v>439.55151058823532</v>
      </c>
      <c r="O52" s="29">
        <v>51.337221443529415</v>
      </c>
      <c r="P52" s="29">
        <v>51.460676787058823</v>
      </c>
      <c r="Q52" s="29">
        <v>254.63486275294119</v>
      </c>
      <c r="R52" s="29">
        <v>2425.3212795271761</v>
      </c>
      <c r="S52" s="29">
        <v>0</v>
      </c>
      <c r="T52" s="29">
        <v>0</v>
      </c>
      <c r="U52" s="29">
        <v>6019.1780095909417</v>
      </c>
      <c r="X52">
        <v>1990</v>
      </c>
      <c r="Y52">
        <v>1991</v>
      </c>
      <c r="Z52">
        <v>1992</v>
      </c>
      <c r="AA52">
        <v>1993</v>
      </c>
      <c r="AB52">
        <v>1994</v>
      </c>
      <c r="AC52">
        <v>1995</v>
      </c>
      <c r="AD52">
        <v>1996</v>
      </c>
      <c r="AE52">
        <v>1997</v>
      </c>
      <c r="AF52">
        <v>1998</v>
      </c>
      <c r="AG52">
        <v>1999</v>
      </c>
      <c r="AH52">
        <v>2000</v>
      </c>
      <c r="AI52">
        <v>2001</v>
      </c>
      <c r="AJ52">
        <v>2002</v>
      </c>
      <c r="AK52">
        <v>2003</v>
      </c>
      <c r="AL52">
        <v>2004</v>
      </c>
      <c r="AM52">
        <v>2005</v>
      </c>
      <c r="AN52">
        <v>2006</v>
      </c>
      <c r="AO52">
        <v>2007</v>
      </c>
      <c r="AP52">
        <v>2008</v>
      </c>
      <c r="AQ52">
        <v>2009</v>
      </c>
      <c r="AR52">
        <v>2010</v>
      </c>
      <c r="AS52">
        <v>2011</v>
      </c>
      <c r="AT52">
        <v>2012</v>
      </c>
      <c r="AU52">
        <v>2013</v>
      </c>
      <c r="AV52">
        <v>2014</v>
      </c>
      <c r="AW52">
        <v>2015</v>
      </c>
      <c r="AX52">
        <v>2016</v>
      </c>
      <c r="AY52">
        <v>2017</v>
      </c>
      <c r="AZ52">
        <v>2018</v>
      </c>
      <c r="BA52">
        <v>2019</v>
      </c>
      <c r="BB52">
        <v>2020</v>
      </c>
      <c r="BC52">
        <v>2021</v>
      </c>
      <c r="BD52">
        <v>2022</v>
      </c>
      <c r="BE52">
        <v>2023</v>
      </c>
      <c r="BG52" s="22"/>
      <c r="BJ52" s="17"/>
      <c r="BK52" s="15"/>
      <c r="BL52" s="15"/>
      <c r="BM52" s="18"/>
      <c r="BN52" s="16"/>
    </row>
    <row r="53" spans="2:66">
      <c r="B53">
        <v>1998</v>
      </c>
      <c r="C53" s="29">
        <v>81.965434064705875</v>
      </c>
      <c r="D53" s="29">
        <v>92.135231011764702</v>
      </c>
      <c r="E53" s="29">
        <v>30.580683378823529</v>
      </c>
      <c r="F53" s="29">
        <v>540.17309079999995</v>
      </c>
      <c r="G53" s="29">
        <v>519.28162349411764</v>
      </c>
      <c r="H53" s="29">
        <v>3.7755990547058826</v>
      </c>
      <c r="I53" s="29">
        <v>105.76357688235294</v>
      </c>
      <c r="J53" s="29">
        <v>5.4006021316470578</v>
      </c>
      <c r="K53" s="29">
        <v>162.24575145882352</v>
      </c>
      <c r="L53" s="29">
        <v>24.82055869176471</v>
      </c>
      <c r="M53" s="29">
        <v>56.084725743529418</v>
      </c>
      <c r="N53" s="29">
        <v>463.4214237882353</v>
      </c>
      <c r="O53" s="29">
        <v>51.110052683529418</v>
      </c>
      <c r="P53" s="29">
        <v>50.957111940000004</v>
      </c>
      <c r="Q53" s="29">
        <v>254.15408521176468</v>
      </c>
      <c r="R53" s="29">
        <v>2441.8695503357644</v>
      </c>
      <c r="S53" s="29">
        <v>0</v>
      </c>
      <c r="T53" s="29">
        <v>0</v>
      </c>
      <c r="U53" s="29">
        <v>5978.6169879865874</v>
      </c>
      <c r="W53" t="s">
        <v>5</v>
      </c>
      <c r="X53" s="3">
        <f>BELGIUM!D$8</f>
        <v>86.828568070588233</v>
      </c>
      <c r="Y53" s="3">
        <f>BELGIUM!E$8</f>
        <v>86.907685694117646</v>
      </c>
      <c r="Z53" s="3">
        <f>BELGIUM!F$8</f>
        <v>86.986803317647059</v>
      </c>
      <c r="AA53" s="3">
        <f>BELGIUM!G$8</f>
        <v>87.065920941176472</v>
      </c>
      <c r="AB53" s="3">
        <f>BELGIUM!H$8</f>
        <v>87.145038647058826</v>
      </c>
      <c r="AC53" s="3">
        <f>BELGIUM!I$8</f>
        <v>87.224156270588225</v>
      </c>
      <c r="AD53" s="3">
        <f>BELGIUM!J$8</f>
        <v>85.471248882352938</v>
      </c>
      <c r="AE53" s="3">
        <f>BELGIUM!K$8</f>
        <v>83.718341494117652</v>
      </c>
      <c r="AF53" s="3">
        <f>BELGIUM!L$8</f>
        <v>81.965434064705875</v>
      </c>
      <c r="AG53" s="3">
        <f>BELGIUM!M$8</f>
        <v>80.212526668235299</v>
      </c>
      <c r="AH53" s="3">
        <f>BELGIUM!N$8</f>
        <v>78.459619279999998</v>
      </c>
      <c r="AI53" s="3">
        <f>BELGIUM!O$8</f>
        <v>76.564387331764706</v>
      </c>
      <c r="AJ53" s="3">
        <f>BELGIUM!P$8</f>
        <v>74.364518521176464</v>
      </c>
      <c r="AK53" s="3">
        <f>BELGIUM!Q$8</f>
        <v>71.06914843411765</v>
      </c>
      <c r="AL53" s="3">
        <f>BELGIUM!R$8</f>
        <v>66.977002663529404</v>
      </c>
      <c r="AM53" s="3">
        <f>BELGIUM!S$8</f>
        <v>65.717412995294112</v>
      </c>
      <c r="AN53" s="3">
        <f>BELGIUM!T$8</f>
        <v>65.27460837882353</v>
      </c>
      <c r="AO53" s="3">
        <f>BELGIUM!U$8</f>
        <v>62.982365484705888</v>
      </c>
      <c r="AP53" s="3">
        <f>BELGIUM!V$8</f>
        <v>61.114144938823529</v>
      </c>
      <c r="AQ53" s="3">
        <f>BELGIUM!W$8</f>
        <v>61.135240978823532</v>
      </c>
      <c r="AR53" s="3">
        <f>BELGIUM!X$8</f>
        <v>61.503599887058819</v>
      </c>
      <c r="AS53" s="3">
        <f>BELGIUM!Y$8</f>
        <v>60.639139803529417</v>
      </c>
      <c r="AT53" s="3">
        <f>BELGIUM!Z$8</f>
        <v>60.574060062352949</v>
      </c>
      <c r="AU53" s="3">
        <f>BELGIUM!AA$8</f>
        <v>59.943308748235296</v>
      </c>
      <c r="AV53" s="3">
        <f>BELGIUM!AB$8</f>
        <v>58.628812916470586</v>
      </c>
      <c r="AW53" s="3">
        <f>BELGIUM!AC$8</f>
        <v>59.106790342352944</v>
      </c>
      <c r="AX53" s="3">
        <f>BELGIUM!AD$8</f>
        <v>59.272411182352947</v>
      </c>
      <c r="AY53" s="3">
        <f>BELGIUM!AE$8</f>
        <v>57.81985172352941</v>
      </c>
      <c r="AZ53" s="3">
        <f>BELGIUM!AF$8</f>
        <v>57.385841347058829</v>
      </c>
      <c r="BA53" s="3">
        <f>BELGIUM!AG$8</f>
        <v>56.305415929411765</v>
      </c>
      <c r="BB53" s="3">
        <f>BELGIUM!AH$8</f>
        <v>56.023391521176471</v>
      </c>
      <c r="BC53" s="3">
        <f>BELGIUM!AI$8</f>
        <v>55.60003117529412</v>
      </c>
      <c r="BD53" s="3">
        <f>BELGIUM!AJ$8</f>
        <v>0</v>
      </c>
      <c r="BE53" s="3">
        <f>BELGIUM!AK$8</f>
        <v>0</v>
      </c>
      <c r="BH53" s="3"/>
      <c r="BI53" s="3"/>
      <c r="BJ53" s="15"/>
      <c r="BK53" s="15"/>
      <c r="BL53" s="15"/>
      <c r="BM53" s="16"/>
      <c r="BN53" s="16"/>
    </row>
    <row r="54" spans="2:66">
      <c r="B54">
        <v>1999</v>
      </c>
      <c r="C54" s="29">
        <v>80.212526668235299</v>
      </c>
      <c r="D54" s="29">
        <v>87.643218188235281</v>
      </c>
      <c r="E54" s="29">
        <v>32.091881780000001</v>
      </c>
      <c r="F54" s="29">
        <v>539.27275376470584</v>
      </c>
      <c r="G54" s="29">
        <v>517.85395727058824</v>
      </c>
      <c r="H54" s="29">
        <v>3.7679242777647062</v>
      </c>
      <c r="I54" s="29">
        <v>103.95378428235296</v>
      </c>
      <c r="J54" s="29">
        <v>5.4883738831764708</v>
      </c>
      <c r="K54" s="29">
        <v>160.96630249411763</v>
      </c>
      <c r="L54" s="29">
        <v>25.454971063529413</v>
      </c>
      <c r="M54" s="29">
        <v>58.342545882352944</v>
      </c>
      <c r="N54" s="29">
        <v>453.4561148352941</v>
      </c>
      <c r="O54" s="29">
        <v>50.818030364705876</v>
      </c>
      <c r="P54" s="29">
        <v>49.713007490588232</v>
      </c>
      <c r="Q54" s="29">
        <v>248.6736534470588</v>
      </c>
      <c r="R54" s="29">
        <v>2417.7090456927058</v>
      </c>
      <c r="S54" s="29">
        <v>0</v>
      </c>
      <c r="T54" s="29">
        <v>0</v>
      </c>
      <c r="U54" s="29">
        <v>5928.1404736449422</v>
      </c>
      <c r="W54" t="s">
        <v>10</v>
      </c>
      <c r="X54" s="3">
        <f>DENMARK!D$8</f>
        <v>116.33621950588237</v>
      </c>
      <c r="Y54" s="3">
        <f>DENMARK!E$8</f>
        <v>112.05797449411766</v>
      </c>
      <c r="Z54" s="3">
        <f>DENMARK!F$8</f>
        <v>109.05099174117647</v>
      </c>
      <c r="AA54" s="3">
        <f>DENMARK!G$8</f>
        <v>106.39102863529412</v>
      </c>
      <c r="AB54" s="3">
        <f>DENMARK!H$8</f>
        <v>102.64488425882352</v>
      </c>
      <c r="AC54" s="3">
        <f>DENMARK!I$8</f>
        <v>96.647708047058828</v>
      </c>
      <c r="AD54" s="3">
        <f>DENMARK!J$8</f>
        <v>92.81067105882353</v>
      </c>
      <c r="AE54" s="3">
        <f>DENMARK!K$8</f>
        <v>92.033910211764706</v>
      </c>
      <c r="AF54" s="3">
        <f>DENMARK!L$8</f>
        <v>92.135231011764702</v>
      </c>
      <c r="AG54" s="3">
        <f>DENMARK!M$8</f>
        <v>87.643218188235281</v>
      </c>
      <c r="AH54" s="3">
        <f>DENMARK!N$8</f>
        <v>85.608157105882341</v>
      </c>
      <c r="AI54" s="3">
        <f>DENMARK!O$8</f>
        <v>83.087603694117647</v>
      </c>
      <c r="AJ54" s="3">
        <f>DENMARK!P$8</f>
        <v>81.037062120000002</v>
      </c>
      <c r="AK54" s="3">
        <f>DENMARK!Q$8</f>
        <v>79.871027056470581</v>
      </c>
      <c r="AL54" s="3">
        <f>DENMARK!R$8</f>
        <v>79.376697951764712</v>
      </c>
      <c r="AM54" s="3">
        <f>DENMARK!S$8</f>
        <v>76.665548342352949</v>
      </c>
      <c r="AN54" s="3">
        <f>DENMARK!T$8</f>
        <v>74.0156020635294</v>
      </c>
      <c r="AO54" s="3">
        <f>DENMARK!U$8</f>
        <v>73.191052232941161</v>
      </c>
      <c r="AP54" s="3">
        <f>DENMARK!V$8</f>
        <v>72.611223654117651</v>
      </c>
      <c r="AQ54" s="3">
        <f>DENMARK!W$8</f>
        <v>69.223514887058826</v>
      </c>
      <c r="AR54" s="3">
        <f>DENMARK!X$8</f>
        <v>70.059045345882353</v>
      </c>
      <c r="AS54" s="3">
        <f>DENMARK!Y$8</f>
        <v>67.189180544705891</v>
      </c>
      <c r="AT54" s="3">
        <f>DENMARK!Z$8</f>
        <v>65.908257660000004</v>
      </c>
      <c r="AU54" s="3">
        <f>DENMARK!AA$8</f>
        <v>63.960004656470588</v>
      </c>
      <c r="AV54" s="3">
        <f>DENMARK!AB$8</f>
        <v>64.090920468235296</v>
      </c>
      <c r="AW54" s="3">
        <f>DENMARK!AC$8</f>
        <v>65.378249983529415</v>
      </c>
      <c r="AX54" s="3">
        <f>DENMARK!AD$8</f>
        <v>65.494595583529417</v>
      </c>
      <c r="AY54" s="3">
        <f>DENMARK!AE$8</f>
        <v>67.073433098823543</v>
      </c>
      <c r="AZ54" s="3">
        <f>DENMARK!AF$8</f>
        <v>66.282286889411765</v>
      </c>
      <c r="BA54" s="3">
        <f>DENMARK!AG$8</f>
        <v>62.605065888235295</v>
      </c>
      <c r="BB54" s="3">
        <f>DENMARK!AH$8</f>
        <v>64.981930909411759</v>
      </c>
      <c r="BC54" s="3">
        <f>DENMARK!AI$8</f>
        <v>58.306938142352941</v>
      </c>
      <c r="BD54" s="3">
        <f>DENMARK!AJ$8</f>
        <v>0</v>
      </c>
      <c r="BE54" s="3">
        <f>DENMARK!AK$8</f>
        <v>0</v>
      </c>
      <c r="BH54" s="3"/>
      <c r="BI54" s="3"/>
      <c r="BJ54" s="14"/>
      <c r="BK54" s="14"/>
      <c r="BL54" s="14"/>
    </row>
    <row r="55" spans="2:66">
      <c r="B55">
        <v>2000</v>
      </c>
      <c r="C55" s="29">
        <v>78.459619279999998</v>
      </c>
      <c r="D55" s="29">
        <v>85.608157105882341</v>
      </c>
      <c r="E55" s="29">
        <v>29.895822295294117</v>
      </c>
      <c r="F55" s="29">
        <v>550.83951464705876</v>
      </c>
      <c r="G55" s="29">
        <v>521.28586637647049</v>
      </c>
      <c r="H55" s="29">
        <v>3.7579693455294123</v>
      </c>
      <c r="I55" s="29">
        <v>99.428588658823529</v>
      </c>
      <c r="J55" s="29">
        <v>5.4578099898823531</v>
      </c>
      <c r="K55" s="29">
        <v>142.82779345882352</v>
      </c>
      <c r="L55" s="29">
        <v>24.828350984705882</v>
      </c>
      <c r="M55" s="29">
        <v>60.30437023882353</v>
      </c>
      <c r="N55" s="29">
        <v>472.05794382352946</v>
      </c>
      <c r="O55" s="29">
        <v>51.234676994117642</v>
      </c>
      <c r="P55" s="29">
        <v>49.132815718823529</v>
      </c>
      <c r="Q55" s="29">
        <v>243.78406607058824</v>
      </c>
      <c r="R55" s="29">
        <v>2418.9033649883531</v>
      </c>
      <c r="S55" s="29">
        <v>0</v>
      </c>
      <c r="T55" s="29">
        <v>0</v>
      </c>
      <c r="U55" s="29">
        <v>5851.9353303534126</v>
      </c>
      <c r="W55" t="s">
        <v>12</v>
      </c>
      <c r="X55" s="3">
        <f>FINLAND!D$8</f>
        <v>29.54205303411765</v>
      </c>
      <c r="Y55" s="3">
        <f>FINLAND!E$8</f>
        <v>28.287527882352943</v>
      </c>
      <c r="Z55" s="3">
        <f>FINLAND!F$8</f>
        <v>27.244007057647057</v>
      </c>
      <c r="AA55" s="3">
        <f>FINLAND!G$8</f>
        <v>27.70519182941176</v>
      </c>
      <c r="AB55" s="3">
        <f>FINLAND!H$8</f>
        <v>28.649092738823526</v>
      </c>
      <c r="AC55" s="3">
        <f>FINLAND!I$8</f>
        <v>28.555675227058821</v>
      </c>
      <c r="AD55" s="3">
        <f>FINLAND!J$8</f>
        <v>29.597666642352941</v>
      </c>
      <c r="AE55" s="3">
        <f>FINLAND!K$8</f>
        <v>30.741773184705881</v>
      </c>
      <c r="AF55" s="3">
        <f>FINLAND!L$8</f>
        <v>30.580683378823529</v>
      </c>
      <c r="AG55" s="3">
        <f>FINLAND!M$8</f>
        <v>32.091881780000001</v>
      </c>
      <c r="AH55" s="3">
        <f>FINLAND!N$8</f>
        <v>29.895822295294117</v>
      </c>
      <c r="AI55" s="3">
        <f>FINLAND!O$8</f>
        <v>30.170953037647056</v>
      </c>
      <c r="AJ55" s="3">
        <f>FINLAND!P$8</f>
        <v>31.109995189411766</v>
      </c>
      <c r="AK55" s="3">
        <f>FINLAND!Q$8</f>
        <v>32.101288034117651</v>
      </c>
      <c r="AL55" s="3">
        <f>FINLAND!R$8</f>
        <v>32.363188397647065</v>
      </c>
      <c r="AM55" s="3">
        <f>FINLAND!S$8</f>
        <v>32.591965782352936</v>
      </c>
      <c r="AN55" s="3">
        <f>FINLAND!T$8</f>
        <v>32.274260652941173</v>
      </c>
      <c r="AO55" s="3">
        <f>FINLAND!U$8</f>
        <v>31.864019509411765</v>
      </c>
      <c r="AP55" s="3">
        <f>FINLAND!V$8</f>
        <v>31.409244563529409</v>
      </c>
      <c r="AQ55" s="3">
        <f>FINLAND!W$8</f>
        <v>30.862985547058823</v>
      </c>
      <c r="AR55" s="3">
        <f>FINLAND!X$8</f>
        <v>31.364476549411766</v>
      </c>
      <c r="AS55" s="3">
        <f>FINLAND!Y$8</f>
        <v>30.755991897647057</v>
      </c>
      <c r="AT55" s="3">
        <f>FINLAND!Z$8</f>
        <v>30.640122116470586</v>
      </c>
      <c r="AU55" s="3">
        <f>FINLAND!AA$8</f>
        <v>30.429246218823529</v>
      </c>
      <c r="AV55" s="3">
        <f>FINLAND!AB$8</f>
        <v>30.953800969411766</v>
      </c>
      <c r="AW55" s="3">
        <f>FINLAND!AC$8</f>
        <v>29.809419376470586</v>
      </c>
      <c r="AX55" s="3">
        <f>FINLAND!AD$8</f>
        <v>28.625468776470587</v>
      </c>
      <c r="AY55" s="3">
        <f>FINLAND!AE$8</f>
        <v>28.199635791764706</v>
      </c>
      <c r="AZ55" s="3">
        <f>FINLAND!AF$8</f>
        <v>27.896679209411765</v>
      </c>
      <c r="BA55" s="3">
        <f>FINLAND!AG$8</f>
        <v>27.321192294117647</v>
      </c>
      <c r="BB55" s="3">
        <f>FINLAND!AH$8</f>
        <v>25.965409408235296</v>
      </c>
      <c r="BC55" s="3">
        <f>FINLAND!AI$8</f>
        <v>25.564351194117648</v>
      </c>
      <c r="BD55" s="3">
        <f>FINLAND!AJ$8</f>
        <v>0</v>
      </c>
      <c r="BE55" s="3">
        <f>FINLAND!AK$8</f>
        <v>0</v>
      </c>
      <c r="BH55" s="3"/>
      <c r="BI55" s="3"/>
      <c r="BJ55" s="14"/>
      <c r="BK55" s="14"/>
      <c r="BL55" s="14"/>
    </row>
    <row r="56" spans="2:66">
      <c r="B56">
        <v>2001</v>
      </c>
      <c r="C56" s="29">
        <v>76.564387331764706</v>
      </c>
      <c r="D56" s="29">
        <v>83.087603694117647</v>
      </c>
      <c r="E56" s="29">
        <v>30.170953037647056</v>
      </c>
      <c r="F56" s="29">
        <v>546.40848359999995</v>
      </c>
      <c r="G56" s="29">
        <v>524.81791863529406</v>
      </c>
      <c r="H56" s="29">
        <v>3.7589885702352936</v>
      </c>
      <c r="I56" s="29">
        <v>99.511789094117646</v>
      </c>
      <c r="J56" s="29">
        <v>5.3778424321176468</v>
      </c>
      <c r="K56" s="29">
        <v>137.74757697647061</v>
      </c>
      <c r="L56" s="29">
        <v>24.97478030352941</v>
      </c>
      <c r="M56" s="29">
        <v>57.949553307058828</v>
      </c>
      <c r="N56" s="29">
        <v>472.80342035294115</v>
      </c>
      <c r="O56" s="29">
        <v>51.29166960235294</v>
      </c>
      <c r="P56" s="29">
        <v>48.677991163529413</v>
      </c>
      <c r="Q56" s="29">
        <v>241.22030577647061</v>
      </c>
      <c r="R56" s="29">
        <v>2404.3632638776467</v>
      </c>
      <c r="S56" s="29">
        <v>0</v>
      </c>
      <c r="T56" s="29">
        <v>0</v>
      </c>
      <c r="U56" s="29">
        <v>5853.5256902236479</v>
      </c>
      <c r="W56" t="s">
        <v>13</v>
      </c>
      <c r="X56" s="3">
        <f>FRANCE!D$8</f>
        <v>556.26150431764711</v>
      </c>
      <c r="Y56" s="3">
        <f>FRANCE!E$8</f>
        <v>553.67833565882347</v>
      </c>
      <c r="Z56" s="3">
        <f>FRANCE!F$8</f>
        <v>548.39086070588235</v>
      </c>
      <c r="AA56" s="3">
        <f>FRANCE!G$8</f>
        <v>542.19808695294114</v>
      </c>
      <c r="AB56" s="3">
        <f>FRANCE!H$8</f>
        <v>535.33262431764706</v>
      </c>
      <c r="AC56" s="3">
        <f>FRANCE!I$8</f>
        <v>539.96898068235294</v>
      </c>
      <c r="AD56" s="3">
        <f>FRANCE!J$8</f>
        <v>544.22520723529408</v>
      </c>
      <c r="AE56" s="3">
        <f>FRANCE!K$8</f>
        <v>541.14476648235291</v>
      </c>
      <c r="AF56" s="3">
        <f>FRANCE!L$8</f>
        <v>540.17309079999995</v>
      </c>
      <c r="AG56" s="3">
        <f>FRANCE!M$8</f>
        <v>539.27275376470584</v>
      </c>
      <c r="AH56" s="3">
        <f>FRANCE!N$8</f>
        <v>550.83951464705876</v>
      </c>
      <c r="AI56" s="3">
        <f>FRANCE!O$8</f>
        <v>546.40848359999995</v>
      </c>
      <c r="AJ56" s="3">
        <f>FRANCE!P$8</f>
        <v>534.67991697647062</v>
      </c>
      <c r="AK56" s="3">
        <f>FRANCE!Q$8</f>
        <v>521.18743888235304</v>
      </c>
      <c r="AL56" s="3">
        <f>FRANCE!R$8</f>
        <v>516.44992197647048</v>
      </c>
      <c r="AM56" s="3">
        <f>FRANCE!S$8</f>
        <v>515.98980934117651</v>
      </c>
      <c r="AN56" s="3">
        <f>FRANCE!T$8</f>
        <v>505.33412094117642</v>
      </c>
      <c r="AO56" s="3">
        <f>FRANCE!U$8</f>
        <v>504.44444136470594</v>
      </c>
      <c r="AP56" s="3">
        <f>FRANCE!V$8</f>
        <v>515.74055144705881</v>
      </c>
      <c r="AQ56" s="3">
        <f>FRANCE!W$8</f>
        <v>508.49850322352938</v>
      </c>
      <c r="AR56" s="3">
        <f>FRANCE!X$8</f>
        <v>498.74981997647058</v>
      </c>
      <c r="AS56" s="3">
        <f>FRANCE!Y$8</f>
        <v>502.26845636470586</v>
      </c>
      <c r="AT56" s="3">
        <f>FRANCE!Z$8</f>
        <v>497.93790611764706</v>
      </c>
      <c r="AU56" s="3">
        <f>FRANCE!AA$8</f>
        <v>488.64689201176469</v>
      </c>
      <c r="AV56" s="3">
        <f>FRANCE!AB$8</f>
        <v>494.31189096470587</v>
      </c>
      <c r="AW56" s="3">
        <f>FRANCE!AC$8</f>
        <v>496.47535288235292</v>
      </c>
      <c r="AX56" s="3">
        <f>FRANCE!AD$8</f>
        <v>496.67656705882354</v>
      </c>
      <c r="AY56" s="3">
        <f>FRANCE!AE$8</f>
        <v>495.55311367058823</v>
      </c>
      <c r="AZ56" s="3">
        <f>FRANCE!AF$8</f>
        <v>493.44542297647058</v>
      </c>
      <c r="BA56" s="3">
        <f>FRANCE!AG$8</f>
        <v>477.62416141176476</v>
      </c>
      <c r="BB56" s="3">
        <f>FRANCE!AH$8</f>
        <v>461.03644003529416</v>
      </c>
      <c r="BC56" s="3">
        <f>FRANCE!AI$8</f>
        <v>450.3931147058824</v>
      </c>
      <c r="BD56" s="3">
        <f>FRANCE!AJ$8</f>
        <v>0</v>
      </c>
      <c r="BE56" s="3">
        <f>FRANCE!AK$8</f>
        <v>0</v>
      </c>
      <c r="BH56" s="3"/>
      <c r="BI56" s="3"/>
      <c r="BJ56" s="14"/>
      <c r="BK56" s="14"/>
      <c r="BL56" s="14"/>
    </row>
    <row r="57" spans="2:66">
      <c r="B57">
        <v>2002</v>
      </c>
      <c r="C57" s="29">
        <v>74.364518521176464</v>
      </c>
      <c r="D57" s="29">
        <v>81.037062120000002</v>
      </c>
      <c r="E57" s="29">
        <v>31.109995189411766</v>
      </c>
      <c r="F57" s="29">
        <v>534.67991697647062</v>
      </c>
      <c r="G57" s="29">
        <v>514.77203828235292</v>
      </c>
      <c r="H57" s="29">
        <v>3.6869380569411767</v>
      </c>
      <c r="I57" s="29">
        <v>99.842616835294123</v>
      </c>
      <c r="J57" s="29">
        <v>5.1939341719999996</v>
      </c>
      <c r="K57" s="29">
        <v>131.74131995294118</v>
      </c>
      <c r="L57" s="29">
        <v>25.154735858823528</v>
      </c>
      <c r="M57" s="29">
        <v>56.225509982352946</v>
      </c>
      <c r="N57" s="29">
        <v>466.1078814</v>
      </c>
      <c r="O57" s="29">
        <v>50.461140495294124</v>
      </c>
      <c r="P57" s="29">
        <v>48.261895590588239</v>
      </c>
      <c r="Q57" s="29">
        <v>237.49444805882354</v>
      </c>
      <c r="R57" s="29">
        <v>2360.1339514924703</v>
      </c>
      <c r="S57" s="29">
        <v>0</v>
      </c>
      <c r="T57" s="29">
        <v>0</v>
      </c>
      <c r="U57" s="29">
        <v>5913.9931350747056</v>
      </c>
      <c r="W57" t="s">
        <v>15</v>
      </c>
      <c r="X57" s="3">
        <f>GERMANY!D$8</f>
        <v>597.48636154117651</v>
      </c>
      <c r="Y57" s="3">
        <f>GERMANY!E$8</f>
        <v>534.62020796470586</v>
      </c>
      <c r="Z57" s="3">
        <f>GERMANY!F$8</f>
        <v>533.2716784705882</v>
      </c>
      <c r="AA57" s="3">
        <f>GERMANY!G$8</f>
        <v>527.85988063529408</v>
      </c>
      <c r="AB57" s="3">
        <f>GERMANY!H$8</f>
        <v>510.35599448235297</v>
      </c>
      <c r="AC57" s="3">
        <f>GERMANY!I$8</f>
        <v>510.71462820000005</v>
      </c>
      <c r="AD57" s="3">
        <f>GERMANY!J$8</f>
        <v>518.44628302352942</v>
      </c>
      <c r="AE57" s="3">
        <f>GERMANY!K$8</f>
        <v>512.33472450588226</v>
      </c>
      <c r="AF57" s="3">
        <f>GERMANY!L$8</f>
        <v>519.28162349411764</v>
      </c>
      <c r="AG57" s="3">
        <f>GERMANY!M$8</f>
        <v>517.85395727058824</v>
      </c>
      <c r="AH57" s="3">
        <f>GERMANY!N$8</f>
        <v>521.28586637647049</v>
      </c>
      <c r="AI57" s="3">
        <f>GERMANY!O$8</f>
        <v>524.81791863529406</v>
      </c>
      <c r="AJ57" s="3">
        <f>GERMANY!P$8</f>
        <v>514.77203828235292</v>
      </c>
      <c r="AK57" s="3">
        <f>GERMANY!Q$8</f>
        <v>512.13489468235298</v>
      </c>
      <c r="AL57" s="3">
        <f>GERMANY!R$8</f>
        <v>498.33829549411763</v>
      </c>
      <c r="AM57" s="3">
        <f>GERMANY!S$8</f>
        <v>503.95400143529406</v>
      </c>
      <c r="AN57" s="3">
        <f>GERMANY!T$8</f>
        <v>499.65411003529408</v>
      </c>
      <c r="AO57" s="3">
        <f>GERMANY!U$8</f>
        <v>506.54166351764712</v>
      </c>
      <c r="AP57" s="3">
        <f>GERMANY!V$8</f>
        <v>508.94430374117655</v>
      </c>
      <c r="AQ57" s="3">
        <f>GERMANY!W$8</f>
        <v>511.97540684705876</v>
      </c>
      <c r="AR57" s="3">
        <f>GERMANY!X$8</f>
        <v>515.0652394588235</v>
      </c>
      <c r="AS57" s="3">
        <f>GERMANY!Y$8</f>
        <v>517.30196041176475</v>
      </c>
      <c r="AT57" s="3">
        <f>GERMANY!Z$8</f>
        <v>521.6756010117648</v>
      </c>
      <c r="AU57" s="3">
        <f>GERMANY!AA$8</f>
        <v>526.66534002352944</v>
      </c>
      <c r="AV57" s="3">
        <f>GERMANY!AB$8</f>
        <v>532.76720518823538</v>
      </c>
      <c r="AW57" s="3">
        <f>GERMANY!AC$8</f>
        <v>530.12413744705884</v>
      </c>
      <c r="AX57" s="3">
        <f>GERMANY!AD$8</f>
        <v>524.73973835294123</v>
      </c>
      <c r="AY57" s="3">
        <f>GERMANY!AE$8</f>
        <v>510.14337961176471</v>
      </c>
      <c r="AZ57" s="3">
        <f>GERMANY!AF$8</f>
        <v>487.04972894117645</v>
      </c>
      <c r="BA57" s="3">
        <f>GERMANY!AG$8</f>
        <v>469.78112374117654</v>
      </c>
      <c r="BB57" s="3">
        <f>GERMANY!AH$8</f>
        <v>436.28742639999996</v>
      </c>
      <c r="BC57" s="3">
        <f>GERMANY!AI$8</f>
        <v>424.75136035294116</v>
      </c>
      <c r="BD57" s="3">
        <f>GERMANY!AJ$8</f>
        <v>0</v>
      </c>
      <c r="BE57" s="3">
        <f>GERMANY!AK$8</f>
        <v>0</v>
      </c>
      <c r="BH57" s="3"/>
      <c r="BI57" s="3"/>
      <c r="BJ57" s="14"/>
      <c r="BK57" s="14"/>
      <c r="BL57" s="14"/>
    </row>
    <row r="58" spans="2:66">
      <c r="B58">
        <v>2003</v>
      </c>
      <c r="C58" s="29">
        <v>71.06914843411765</v>
      </c>
      <c r="D58" s="29">
        <v>79.871027056470581</v>
      </c>
      <c r="E58" s="29">
        <v>32.101288034117651</v>
      </c>
      <c r="F58" s="29">
        <v>521.18743888235304</v>
      </c>
      <c r="G58" s="29">
        <v>512.13489468235298</v>
      </c>
      <c r="H58" s="29">
        <v>3.6519496481176468</v>
      </c>
      <c r="I58" s="29">
        <v>99.859501905882354</v>
      </c>
      <c r="J58" s="29">
        <v>5.0568299303529409</v>
      </c>
      <c r="K58" s="29">
        <v>129.22253260000002</v>
      </c>
      <c r="L58" s="29">
        <v>26.065762931764706</v>
      </c>
      <c r="M58" s="29">
        <v>53.193087162352938</v>
      </c>
      <c r="N58" s="29">
        <v>470.92802572941173</v>
      </c>
      <c r="O58" s="29">
        <v>49.432022145882357</v>
      </c>
      <c r="P58" s="29">
        <v>48.268558948235295</v>
      </c>
      <c r="Q58" s="29">
        <v>233.34676663529413</v>
      </c>
      <c r="R58" s="29">
        <v>2335.3888347267057</v>
      </c>
      <c r="S58" s="29">
        <v>0</v>
      </c>
      <c r="T58" s="29">
        <v>0</v>
      </c>
      <c r="U58" s="29">
        <v>5991.8614216365886</v>
      </c>
      <c r="W58" t="s">
        <v>18</v>
      </c>
      <c r="X58" s="3">
        <f>ICELAND!D$8</f>
        <v>3.9901214450588234</v>
      </c>
      <c r="Y58" s="3">
        <f>ICELAND!E$8</f>
        <v>3.8647058915294119</v>
      </c>
      <c r="Z58" s="3">
        <f>ICELAND!F$8</f>
        <v>3.7390667234117645</v>
      </c>
      <c r="AA58" s="3">
        <f>ICELAND!G$8</f>
        <v>3.7581874309411765</v>
      </c>
      <c r="AB58" s="3">
        <f>ICELAND!H$8</f>
        <v>3.7655973015294117</v>
      </c>
      <c r="AC58" s="3">
        <f>ICELAND!I$8</f>
        <v>3.6560360694117646</v>
      </c>
      <c r="AD58" s="3">
        <f>ICELAND!J$8</f>
        <v>3.7462361579999999</v>
      </c>
      <c r="AE58" s="3">
        <f>ICELAND!K$8</f>
        <v>3.6906293060000004</v>
      </c>
      <c r="AF58" s="3">
        <f>ICELAND!L$8</f>
        <v>3.7755990547058826</v>
      </c>
      <c r="AG58" s="3">
        <f>ICELAND!M$8</f>
        <v>3.7679242777647062</v>
      </c>
      <c r="AH58" s="3">
        <f>ICELAND!N$8</f>
        <v>3.7579693455294123</v>
      </c>
      <c r="AI58" s="3">
        <f>ICELAND!O$8</f>
        <v>3.7589885702352936</v>
      </c>
      <c r="AJ58" s="3">
        <f>ICELAND!P$8</f>
        <v>3.6869380569411767</v>
      </c>
      <c r="AK58" s="3">
        <f>ICELAND!Q$8</f>
        <v>3.6519496481176468</v>
      </c>
      <c r="AL58" s="3">
        <f>ICELAND!R$8</f>
        <v>3.6572803515294119</v>
      </c>
      <c r="AM58" s="3">
        <f>ICELAND!S$8</f>
        <v>3.5952789665882356</v>
      </c>
      <c r="AN58" s="3">
        <f>ICELAND!T$8</f>
        <v>3.7287109629411761</v>
      </c>
      <c r="AO58" s="3">
        <f>ICELAND!U$8</f>
        <v>3.8058999604705881</v>
      </c>
      <c r="AP58" s="3">
        <f>ICELAND!V$8</f>
        <v>3.8153283691764708</v>
      </c>
      <c r="AQ58" s="3">
        <f>ICELAND!W$8</f>
        <v>3.7977763707058823</v>
      </c>
      <c r="AR58" s="3">
        <f>ICELAND!X$8</f>
        <v>3.7377665261176474</v>
      </c>
      <c r="AS58" s="3">
        <f>ICELAND!Y$8</f>
        <v>3.7650876998823537</v>
      </c>
      <c r="AT58" s="3">
        <f>ICELAND!Z$8</f>
        <v>3.6387975004705879</v>
      </c>
      <c r="AU58" s="3">
        <f>ICELAND!AA$8</f>
        <v>3.5532387552941183</v>
      </c>
      <c r="AV58" s="3">
        <f>ICELAND!AB$8</f>
        <v>3.8104740281176466</v>
      </c>
      <c r="AW58" s="3">
        <f>ICELAND!AC$8</f>
        <v>3.8155573992941179</v>
      </c>
      <c r="AX58" s="3">
        <f>ICELAND!AD$8</f>
        <v>3.8463586510588232</v>
      </c>
      <c r="AY58" s="3">
        <f>ICELAND!AE$8</f>
        <v>3.8399501782352945</v>
      </c>
      <c r="AZ58" s="3">
        <f>ICELAND!AF$8</f>
        <v>3.7465308967058824</v>
      </c>
      <c r="BA58" s="3">
        <f>ICELAND!AG$8</f>
        <v>3.6732257783529412</v>
      </c>
      <c r="BB58" s="3">
        <f>ICELAND!AH$8</f>
        <v>3.6127683636470591</v>
      </c>
      <c r="BC58" s="3">
        <f>ICELAND!AI$8</f>
        <v>3.5973328934117643</v>
      </c>
      <c r="BD58" s="3">
        <f>ICELAND!AJ$8</f>
        <v>0</v>
      </c>
      <c r="BE58" s="3">
        <f>ICELAND!AK$8</f>
        <v>0</v>
      </c>
      <c r="BH58" s="3"/>
      <c r="BI58" s="3"/>
    </row>
    <row r="59" spans="2:66">
      <c r="B59">
        <v>2004</v>
      </c>
      <c r="C59" s="29">
        <v>66.977002663529404</v>
      </c>
      <c r="D59" s="29">
        <v>79.376697951764712</v>
      </c>
      <c r="E59" s="29">
        <v>32.363188397647065</v>
      </c>
      <c r="F59" s="29">
        <v>516.44992197647048</v>
      </c>
      <c r="G59" s="29">
        <v>498.33829549411763</v>
      </c>
      <c r="H59" s="29">
        <v>3.6572803515294119</v>
      </c>
      <c r="I59" s="29">
        <v>97.750297482352948</v>
      </c>
      <c r="J59" s="29">
        <v>5.1009022482352941</v>
      </c>
      <c r="K59" s="29">
        <v>128.88897576470589</v>
      </c>
      <c r="L59" s="29">
        <v>26.122372508235294</v>
      </c>
      <c r="M59" s="29">
        <v>54.261635037647068</v>
      </c>
      <c r="N59" s="29">
        <v>447.76888569411761</v>
      </c>
      <c r="O59" s="29">
        <v>48.995322287058826</v>
      </c>
      <c r="P59" s="29">
        <v>48.481906957647055</v>
      </c>
      <c r="Q59" s="29">
        <v>237.45976050588234</v>
      </c>
      <c r="R59" s="29">
        <v>2291.9924453209414</v>
      </c>
      <c r="S59" s="29">
        <v>0</v>
      </c>
      <c r="T59" s="29">
        <v>0</v>
      </c>
      <c r="U59" s="29">
        <v>6073.0457993775317</v>
      </c>
      <c r="W59" t="s">
        <v>19</v>
      </c>
      <c r="X59" s="3">
        <f>IRELAND!D$8</f>
        <v>91.163541905882354</v>
      </c>
      <c r="Y59" s="3">
        <f>IRELAND!E$8</f>
        <v>92.833859341176463</v>
      </c>
      <c r="Z59" s="3">
        <f>IRELAND!F$8</f>
        <v>95.143052529411761</v>
      </c>
      <c r="AA59" s="3">
        <f>IRELAND!G$8</f>
        <v>94.676271200000002</v>
      </c>
      <c r="AB59" s="3">
        <f>IRELAND!H$8</f>
        <v>95.507684588235293</v>
      </c>
      <c r="AC59" s="3">
        <f>IRELAND!I$8</f>
        <v>96.111953576470583</v>
      </c>
      <c r="AD59" s="3">
        <f>IRELAND!J$8</f>
        <v>99.638583470588244</v>
      </c>
      <c r="AE59" s="3">
        <f>IRELAND!K$8</f>
        <v>102.20791518823529</v>
      </c>
      <c r="AF59" s="3">
        <f>IRELAND!L$8</f>
        <v>105.76357688235294</v>
      </c>
      <c r="AG59" s="3">
        <f>IRELAND!M$8</f>
        <v>103.95378428235296</v>
      </c>
      <c r="AH59" s="3">
        <f>IRELAND!N$8</f>
        <v>99.428588658823529</v>
      </c>
      <c r="AI59" s="3">
        <f>IRELAND!O$8</f>
        <v>99.511789094117646</v>
      </c>
      <c r="AJ59" s="3">
        <f>IRELAND!P$8</f>
        <v>99.842616835294123</v>
      </c>
      <c r="AK59" s="3">
        <f>IRELAND!Q$8</f>
        <v>99.859501905882354</v>
      </c>
      <c r="AL59" s="3">
        <f>IRELAND!R$8</f>
        <v>97.750297482352948</v>
      </c>
      <c r="AM59" s="3">
        <f>IRELAND!S$8</f>
        <v>99.064241541176472</v>
      </c>
      <c r="AN59" s="3">
        <f>IRELAND!T$8</f>
        <v>100.39565183529412</v>
      </c>
      <c r="AO59" s="3">
        <f>IRELAND!U$8</f>
        <v>94.802632235294112</v>
      </c>
      <c r="AP59" s="3">
        <f>IRELAND!V$8</f>
        <v>96.42238224705882</v>
      </c>
      <c r="AQ59" s="3">
        <f>IRELAND!W$8</f>
        <v>96.522019258823519</v>
      </c>
      <c r="AR59" s="3">
        <f>IRELAND!X$8</f>
        <v>94.883420635294115</v>
      </c>
      <c r="AS59" s="3">
        <f>IRELAND!Y$8</f>
        <v>91.606463364705874</v>
      </c>
      <c r="AT59" s="3">
        <f>IRELAND!Z$8</f>
        <v>96.761983870588239</v>
      </c>
      <c r="AU59" s="3">
        <f>IRELAND!AA$8</f>
        <v>97.479035705882353</v>
      </c>
      <c r="AV59" s="3">
        <f>IRELAND!AB$8</f>
        <v>94.47054605882353</v>
      </c>
      <c r="AW59" s="3">
        <f>IRELAND!AC$8</f>
        <v>98.823706305882354</v>
      </c>
      <c r="AX59" s="3">
        <f>IRELAND!AD$8</f>
        <v>103.18329172941176</v>
      </c>
      <c r="AY59" s="3">
        <f>IRELAND!AE$8</f>
        <v>106.75818069411764</v>
      </c>
      <c r="AZ59" s="3">
        <f>IRELAND!AF$8</f>
        <v>112.30473289411763</v>
      </c>
      <c r="BA59" s="3">
        <f>IRELAND!AG$8</f>
        <v>103.85681212941176</v>
      </c>
      <c r="BB59" s="3">
        <f>IRELAND!AH$8</f>
        <v>101.91106454117647</v>
      </c>
      <c r="BC59" s="3">
        <f>IRELAND!AI$8</f>
        <v>102.66827603529411</v>
      </c>
      <c r="BD59" s="3">
        <f>IRELAND!AJ$8</f>
        <v>0</v>
      </c>
      <c r="BE59" s="3">
        <f>IRELAND!AK$8</f>
        <v>0</v>
      </c>
      <c r="BH59" s="3"/>
      <c r="BI59" s="3"/>
    </row>
    <row r="60" spans="2:66">
      <c r="B60">
        <v>2005</v>
      </c>
      <c r="C60" s="29">
        <v>65.717412995294112</v>
      </c>
      <c r="D60" s="29">
        <v>76.665548342352949</v>
      </c>
      <c r="E60" s="29">
        <v>32.591965782352936</v>
      </c>
      <c r="F60" s="29">
        <v>515.98980934117651</v>
      </c>
      <c r="G60" s="29">
        <v>503.95400143529406</v>
      </c>
      <c r="H60" s="29">
        <v>3.5952789665882356</v>
      </c>
      <c r="I60" s="29">
        <v>99.064241541176472</v>
      </c>
      <c r="J60" s="29">
        <v>5.068449255882352</v>
      </c>
      <c r="K60" s="29">
        <v>126.91216349411765</v>
      </c>
      <c r="L60" s="29">
        <v>26.211891892941175</v>
      </c>
      <c r="M60" s="29">
        <v>50.670584670588234</v>
      </c>
      <c r="N60" s="29">
        <v>418.9305283882353</v>
      </c>
      <c r="O60" s="29">
        <v>49.489291509411764</v>
      </c>
      <c r="P60" s="29">
        <v>47.27470267882353</v>
      </c>
      <c r="Q60" s="29">
        <v>231.66230738823529</v>
      </c>
      <c r="R60" s="29">
        <v>2253.7981776824704</v>
      </c>
      <c r="S60" s="29">
        <v>0</v>
      </c>
      <c r="T60" s="29">
        <v>0</v>
      </c>
      <c r="U60" s="29">
        <v>6141.7194989211775</v>
      </c>
      <c r="W60" t="s">
        <v>26</v>
      </c>
      <c r="X60" s="3">
        <f>LUXEMBOURG!D$8</f>
        <v>4.9717014825882355</v>
      </c>
      <c r="Y60" s="3">
        <f>LUXEMBOURG!E$8</f>
        <v>5.0431629928235298</v>
      </c>
      <c r="Z60" s="3">
        <f>LUXEMBOURG!F$8</f>
        <v>4.9626715962352934</v>
      </c>
      <c r="AA60" s="3">
        <f>LUXEMBOURG!G$8</f>
        <v>5.0667905647058822</v>
      </c>
      <c r="AB60" s="3">
        <f>LUXEMBOURG!H$8</f>
        <v>5.0964497285882349</v>
      </c>
      <c r="AC60" s="3">
        <f>LUXEMBOURG!I$8</f>
        <v>5.2639675743529413</v>
      </c>
      <c r="AD60" s="3">
        <f>LUXEMBOURG!J$8</f>
        <v>5.3761841403529411</v>
      </c>
      <c r="AE60" s="3">
        <f>LUXEMBOURG!K$8</f>
        <v>5.3732247141176472</v>
      </c>
      <c r="AF60" s="3">
        <f>LUXEMBOURG!L$8</f>
        <v>5.4006021316470578</v>
      </c>
      <c r="AG60" s="3">
        <f>LUXEMBOURG!M$8</f>
        <v>5.4883738831764708</v>
      </c>
      <c r="AH60" s="3">
        <f>LUXEMBOURG!N$8</f>
        <v>5.4578099898823531</v>
      </c>
      <c r="AI60" s="3">
        <f>LUXEMBOURG!O$8</f>
        <v>5.3778424321176468</v>
      </c>
      <c r="AJ60" s="3">
        <f>LUXEMBOURG!P$8</f>
        <v>5.1939341719999996</v>
      </c>
      <c r="AK60" s="3">
        <f>LUXEMBOURG!Q$8</f>
        <v>5.0568299303529409</v>
      </c>
      <c r="AL60" s="3">
        <f>LUXEMBOURG!R$8</f>
        <v>5.1009022482352941</v>
      </c>
      <c r="AM60" s="3">
        <f>LUXEMBOURG!S$8</f>
        <v>5.068449255882352</v>
      </c>
      <c r="AN60" s="3">
        <f>LUXEMBOURG!T$8</f>
        <v>4.9628148384705879</v>
      </c>
      <c r="AO60" s="3">
        <f>LUXEMBOURG!U$8</f>
        <v>5.0281763420000001</v>
      </c>
      <c r="AP60" s="3">
        <f>LUXEMBOURG!V$8</f>
        <v>5.1403259649411766</v>
      </c>
      <c r="AQ60" s="3">
        <f>LUXEMBOURG!W$8</f>
        <v>5.0708614838823527</v>
      </c>
      <c r="AR60" s="3">
        <f>LUXEMBOURG!X$8</f>
        <v>5.1424905255294115</v>
      </c>
      <c r="AS60" s="3">
        <f>LUXEMBOURG!Y$8</f>
        <v>5.050209360823529</v>
      </c>
      <c r="AT60" s="3">
        <f>LUXEMBOURG!Z$8</f>
        <v>4.8851339081176466</v>
      </c>
      <c r="AU60" s="3">
        <f>LUXEMBOURG!AA$8</f>
        <v>4.8978664469411761</v>
      </c>
      <c r="AV60" s="3">
        <f>LUXEMBOURG!AB$8</f>
        <v>5.0323691163529416</v>
      </c>
      <c r="AW60" s="3">
        <f>LUXEMBOURG!AC$8</f>
        <v>5.0352642167058823</v>
      </c>
      <c r="AX60" s="3">
        <f>LUXEMBOURG!AD$8</f>
        <v>5.1476163422352945</v>
      </c>
      <c r="AY60" s="3">
        <f>LUXEMBOURG!AE$8</f>
        <v>5.2791351134117646</v>
      </c>
      <c r="AZ60" s="3">
        <f>LUXEMBOURG!AF$8</f>
        <v>5.3459742807058817</v>
      </c>
      <c r="BA60" s="3">
        <f>LUXEMBOURG!AG$8</f>
        <v>5.3186245370588239</v>
      </c>
      <c r="BB60" s="3">
        <f>LUXEMBOURG!AH$8</f>
        <v>5.3677939271764714</v>
      </c>
      <c r="BC60" s="3">
        <f>LUXEMBOURG!AI$8</f>
        <v>5.3597602297647065</v>
      </c>
      <c r="BD60" s="3">
        <f>LUXEMBOURG!AJ$8</f>
        <v>0</v>
      </c>
      <c r="BE60" s="3">
        <f>LUXEMBOURG!AK$8</f>
        <v>0</v>
      </c>
      <c r="BH60" s="3"/>
      <c r="BI60" s="3"/>
    </row>
    <row r="61" spans="2:66">
      <c r="B61">
        <v>2006</v>
      </c>
      <c r="C61" s="29">
        <v>65.27460837882353</v>
      </c>
      <c r="D61" s="29">
        <v>74.0156020635294</v>
      </c>
      <c r="E61" s="29">
        <v>32.274260652941173</v>
      </c>
      <c r="F61" s="29">
        <v>505.33412094117642</v>
      </c>
      <c r="G61" s="29">
        <v>499.65411003529408</v>
      </c>
      <c r="H61" s="29">
        <v>3.7287109629411761</v>
      </c>
      <c r="I61" s="29">
        <v>100.39565183529412</v>
      </c>
      <c r="J61" s="29">
        <v>4.9628148384705879</v>
      </c>
      <c r="K61" s="29">
        <v>129.36960119999998</v>
      </c>
      <c r="L61" s="29">
        <v>26.355069044705882</v>
      </c>
      <c r="M61" s="29">
        <v>49.908036780000003</v>
      </c>
      <c r="N61" s="29">
        <v>414.83393411764706</v>
      </c>
      <c r="O61" s="29">
        <v>49.577531730588234</v>
      </c>
      <c r="P61" s="29">
        <v>46.50538347411765</v>
      </c>
      <c r="Q61" s="29">
        <v>228.3399002705882</v>
      </c>
      <c r="R61" s="29">
        <v>2230.5293363261176</v>
      </c>
      <c r="S61" s="29">
        <v>0</v>
      </c>
      <c r="T61" s="29">
        <v>0</v>
      </c>
      <c r="U61" s="29">
        <v>6170.1391332782332</v>
      </c>
      <c r="W61" t="s">
        <v>30</v>
      </c>
      <c r="X61" s="3">
        <f>NETHERLANDS!D$8</f>
        <v>283.69676851764706</v>
      </c>
      <c r="Y61" s="3">
        <f>NETHERLANDS!E$8</f>
        <v>294.98777197647058</v>
      </c>
      <c r="Z61" s="3">
        <f>NETHERLANDS!F$8</f>
        <v>243.19724907058821</v>
      </c>
      <c r="AA61" s="3">
        <f>NETHERLANDS!G$8</f>
        <v>242.38979692941174</v>
      </c>
      <c r="AB61" s="3">
        <f>NETHERLANDS!H$8</f>
        <v>209.51774727058822</v>
      </c>
      <c r="AC61" s="3">
        <f>NETHERLANDS!I$8</f>
        <v>179.82066372941176</v>
      </c>
      <c r="AD61" s="3">
        <f>NETHERLANDS!J$8</f>
        <v>182.91690529411764</v>
      </c>
      <c r="AE61" s="3">
        <f>NETHERLANDS!K$8</f>
        <v>174.98230836470589</v>
      </c>
      <c r="AF61" s="3">
        <f>NETHERLANDS!L$8</f>
        <v>162.24575145882352</v>
      </c>
      <c r="AG61" s="3">
        <f>NETHERLANDS!M$8</f>
        <v>160.96630249411763</v>
      </c>
      <c r="AH61" s="3">
        <f>NETHERLANDS!N$8</f>
        <v>142.82779345882352</v>
      </c>
      <c r="AI61" s="3">
        <f>NETHERLANDS!O$8</f>
        <v>137.74757697647061</v>
      </c>
      <c r="AJ61" s="3">
        <f>NETHERLANDS!P$8</f>
        <v>131.74131995294118</v>
      </c>
      <c r="AK61" s="3">
        <f>NETHERLANDS!Q$8</f>
        <v>129.22253260000002</v>
      </c>
      <c r="AL61" s="3">
        <f>NETHERLANDS!R$8</f>
        <v>128.88897576470589</v>
      </c>
      <c r="AM61" s="3">
        <f>NETHERLANDS!S$8</f>
        <v>126.91216349411765</v>
      </c>
      <c r="AN61" s="3">
        <f>NETHERLANDS!T$8</f>
        <v>129.36960119999998</v>
      </c>
      <c r="AO61" s="3">
        <f>NETHERLANDS!U$8</f>
        <v>126.28708342352944</v>
      </c>
      <c r="AP61" s="3">
        <f>NETHERLANDS!V$8</f>
        <v>115.84294292941178</v>
      </c>
      <c r="AQ61" s="3">
        <f>NETHERLANDS!W$8</f>
        <v>112.43482245882353</v>
      </c>
      <c r="AR61" s="3">
        <f>NETHERLANDS!X$8</f>
        <v>110.41988341176472</v>
      </c>
      <c r="AS61" s="3">
        <f>NETHERLANDS!Y$8</f>
        <v>108.82744789411765</v>
      </c>
      <c r="AT61" s="3">
        <f>NETHERLANDS!Z$8</f>
        <v>104.07070890588236</v>
      </c>
      <c r="AU61" s="3">
        <f>NETHERLANDS!AA$8</f>
        <v>101.91264884705882</v>
      </c>
      <c r="AV61" s="3">
        <f>NETHERLANDS!AB$8</f>
        <v>104.81343583529413</v>
      </c>
      <c r="AW61" s="3">
        <f>NETHERLANDS!AC$8</f>
        <v>106.02047647058824</v>
      </c>
      <c r="AX61" s="3">
        <f>NETHERLANDS!AD$8</f>
        <v>107.03702429411766</v>
      </c>
      <c r="AY61" s="3">
        <f>NETHERLANDS!AE$8</f>
        <v>108.71081512941178</v>
      </c>
      <c r="AZ61" s="3">
        <f>NETHERLANDS!AF$8</f>
        <v>106.95303450588236</v>
      </c>
      <c r="BA61" s="3">
        <f>NETHERLANDS!AG$8</f>
        <v>102.59180869411765</v>
      </c>
      <c r="BB61" s="3">
        <f>NETHERLANDS!AH$8</f>
        <v>101.58300888235294</v>
      </c>
      <c r="BC61" s="3">
        <f>NETHERLANDS!AI$8</f>
        <v>100.41641852941177</v>
      </c>
      <c r="BD61" s="3">
        <f>NETHERLANDS!AJ$8</f>
        <v>0</v>
      </c>
      <c r="BE61" s="3">
        <f>NETHERLANDS!AK$8</f>
        <v>0</v>
      </c>
      <c r="BH61" s="3"/>
      <c r="BI61" s="3"/>
    </row>
    <row r="62" spans="2:66">
      <c r="B62">
        <v>2007</v>
      </c>
      <c r="C62" s="29">
        <v>62.982365484705888</v>
      </c>
      <c r="D62" s="29">
        <v>73.191052232941161</v>
      </c>
      <c r="E62" s="29">
        <v>31.864019509411765</v>
      </c>
      <c r="F62" s="29">
        <v>504.44444136470594</v>
      </c>
      <c r="G62" s="29">
        <v>506.54166351764712</v>
      </c>
      <c r="H62" s="29">
        <v>3.8058999604705881</v>
      </c>
      <c r="I62" s="29">
        <v>94.802632235294112</v>
      </c>
      <c r="J62" s="29">
        <v>5.0281763420000001</v>
      </c>
      <c r="K62" s="29">
        <v>126.28708342352944</v>
      </c>
      <c r="L62" s="29">
        <v>26.245634124705884</v>
      </c>
      <c r="M62" s="29">
        <v>50.522955123529407</v>
      </c>
      <c r="N62" s="29">
        <v>420.17655021176466</v>
      </c>
      <c r="O62" s="29">
        <v>50.06914678705882</v>
      </c>
      <c r="P62" s="29">
        <v>46.226297394117651</v>
      </c>
      <c r="Q62" s="29">
        <v>225.53286559999998</v>
      </c>
      <c r="R62" s="29">
        <v>2227.7207833118823</v>
      </c>
      <c r="S62" s="29">
        <v>0</v>
      </c>
      <c r="T62" s="29">
        <v>0</v>
      </c>
      <c r="U62" s="29">
        <v>6180.2619791911748</v>
      </c>
      <c r="W62" t="s">
        <v>31</v>
      </c>
      <c r="X62" s="3">
        <f>NORWAY!D$8</f>
        <v>25.91026471764706</v>
      </c>
      <c r="Y62" s="3">
        <f>NORWAY!E$8</f>
        <v>25.554501436470588</v>
      </c>
      <c r="Z62" s="3">
        <f>NORWAY!F$8</f>
        <v>26.24398690117647</v>
      </c>
      <c r="AA62" s="3">
        <f>NORWAY!G$8</f>
        <v>24.546531108235293</v>
      </c>
      <c r="AB62" s="3">
        <f>NORWAY!H$8</f>
        <v>23.876115208235294</v>
      </c>
      <c r="AC62" s="3">
        <f>NORWAY!I$8</f>
        <v>24.471608872941175</v>
      </c>
      <c r="AD62" s="3">
        <f>NORWAY!J$8</f>
        <v>24.971740631764707</v>
      </c>
      <c r="AE62" s="3">
        <f>NORWAY!K$8</f>
        <v>24.26831557294118</v>
      </c>
      <c r="AF62" s="3">
        <f>NORWAY!L$8</f>
        <v>24.82055869176471</v>
      </c>
      <c r="AG62" s="3">
        <f>NORWAY!M$8</f>
        <v>25.454971063529413</v>
      </c>
      <c r="AH62" s="3">
        <f>NORWAY!N$8</f>
        <v>24.828350984705882</v>
      </c>
      <c r="AI62" s="3">
        <f>NORWAY!O$8</f>
        <v>24.97478030352941</v>
      </c>
      <c r="AJ62" s="3">
        <f>NORWAY!P$8</f>
        <v>25.154735858823528</v>
      </c>
      <c r="AK62" s="3">
        <f>NORWAY!Q$8</f>
        <v>26.065762931764706</v>
      </c>
      <c r="AL62" s="3">
        <f>NORWAY!R$8</f>
        <v>26.122372508235294</v>
      </c>
      <c r="AM62" s="3">
        <f>NORWAY!S$8</f>
        <v>26.211891892941175</v>
      </c>
      <c r="AN62" s="3">
        <f>NORWAY!T$8</f>
        <v>26.355069044705882</v>
      </c>
      <c r="AO62" s="3">
        <f>NORWAY!U$8</f>
        <v>26.245634124705884</v>
      </c>
      <c r="AP62" s="3">
        <f>NORWAY!V$8</f>
        <v>26.451038492941176</v>
      </c>
      <c r="AQ62" s="3">
        <f>NORWAY!W$8</f>
        <v>26.353507180000001</v>
      </c>
      <c r="AR62" s="3">
        <f>NORWAY!X$8</f>
        <v>26.087890648235291</v>
      </c>
      <c r="AS62" s="3">
        <f>NORWAY!Y$8</f>
        <v>25.579235351764709</v>
      </c>
      <c r="AT62" s="3">
        <f>NORWAY!Z$8</f>
        <v>25.765701870588234</v>
      </c>
      <c r="AU62" s="3">
        <f>NORWAY!AA$8</f>
        <v>26.012937044705883</v>
      </c>
      <c r="AV62" s="3">
        <f>NORWAY!AB$8</f>
        <v>25.800606909411766</v>
      </c>
      <c r="AW62" s="3">
        <f>NORWAY!AC$8</f>
        <v>25.785679788235292</v>
      </c>
      <c r="AX62" s="3">
        <f>NORWAY!AD$8</f>
        <v>25.83492346235294</v>
      </c>
      <c r="AY62" s="3">
        <f>NORWAY!AE$8</f>
        <v>25.648305059999998</v>
      </c>
      <c r="AZ62" s="3">
        <f>NORWAY!AF$8</f>
        <v>26.703907110588233</v>
      </c>
      <c r="BA62" s="3">
        <f>NORWAY!AG$8</f>
        <v>24.848243691764704</v>
      </c>
      <c r="BB62" s="3">
        <f>NORWAY!AH$8</f>
        <v>24.986851350588235</v>
      </c>
      <c r="BC62" s="3">
        <f>NORWAY!AI$8</f>
        <v>25.3468208</v>
      </c>
      <c r="BD62" s="3">
        <f>NORWAY!AJ$8</f>
        <v>0</v>
      </c>
      <c r="BE62" s="3">
        <f>NORWAY!AK$8</f>
        <v>0</v>
      </c>
      <c r="BF62" s="6"/>
      <c r="BH62" s="3"/>
      <c r="BI62" s="3"/>
    </row>
    <row r="63" spans="2:66">
      <c r="B63">
        <v>2008</v>
      </c>
      <c r="C63" s="29">
        <v>61.114144938823529</v>
      </c>
      <c r="D63" s="29">
        <v>72.611223654117651</v>
      </c>
      <c r="E63" s="29">
        <v>31.409244563529409</v>
      </c>
      <c r="F63" s="29">
        <v>515.74055144705881</v>
      </c>
      <c r="G63" s="29">
        <v>508.94430374117655</v>
      </c>
      <c r="H63" s="29">
        <v>3.8153283691764708</v>
      </c>
      <c r="I63" s="29">
        <v>96.42238224705882</v>
      </c>
      <c r="J63" s="29">
        <v>5.1403259649411766</v>
      </c>
      <c r="K63" s="29">
        <v>115.84294292941178</v>
      </c>
      <c r="L63" s="29">
        <v>26.451038492941176</v>
      </c>
      <c r="M63" s="29">
        <v>49.488367188235294</v>
      </c>
      <c r="N63" s="29">
        <v>379.21071258823531</v>
      </c>
      <c r="O63" s="29">
        <v>49.624125040000003</v>
      </c>
      <c r="P63" s="29">
        <v>46.608623476470591</v>
      </c>
      <c r="Q63" s="29">
        <v>211.95403130588235</v>
      </c>
      <c r="R63" s="29">
        <v>2174.377345947059</v>
      </c>
      <c r="S63" s="29">
        <v>0</v>
      </c>
      <c r="T63" s="29">
        <v>0</v>
      </c>
      <c r="U63" s="29">
        <v>6143.2903469807043</v>
      </c>
      <c r="W63" t="s">
        <v>33</v>
      </c>
      <c r="X63" s="3">
        <f>PORTUGAL!D$8</f>
        <v>60.053059442352939</v>
      </c>
      <c r="Y63" s="3">
        <f>PORTUGAL!E$8</f>
        <v>60.008370544705883</v>
      </c>
      <c r="Z63" s="3">
        <f>PORTUGAL!F$8</f>
        <v>59.15598056941176</v>
      </c>
      <c r="AA63" s="3">
        <f>PORTUGAL!G$8</f>
        <v>58.308496169411768</v>
      </c>
      <c r="AB63" s="3">
        <f>PORTUGAL!H$8</f>
        <v>57.795656083529416</v>
      </c>
      <c r="AC63" s="3">
        <f>PORTUGAL!I$8</f>
        <v>57.606583209411774</v>
      </c>
      <c r="AD63" s="3">
        <f>PORTUGAL!J$8</f>
        <v>58.501051988235297</v>
      </c>
      <c r="AE63" s="3">
        <f>PORTUGAL!K$8</f>
        <v>57.841098930588231</v>
      </c>
      <c r="AF63" s="3">
        <f>PORTUGAL!L$8</f>
        <v>56.084725743529418</v>
      </c>
      <c r="AG63" s="3">
        <f>PORTUGAL!M$8</f>
        <v>58.342545882352944</v>
      </c>
      <c r="AH63" s="3">
        <f>PORTUGAL!N$8</f>
        <v>60.30437023882353</v>
      </c>
      <c r="AI63" s="3">
        <f>PORTUGAL!O$8</f>
        <v>57.949553307058828</v>
      </c>
      <c r="AJ63" s="3">
        <f>PORTUGAL!P$8</f>
        <v>56.225509982352946</v>
      </c>
      <c r="AK63" s="3">
        <f>PORTUGAL!Q$8</f>
        <v>53.193087162352938</v>
      </c>
      <c r="AL63" s="3">
        <f>PORTUGAL!R$8</f>
        <v>54.261635037647068</v>
      </c>
      <c r="AM63" s="3">
        <f>PORTUGAL!S$8</f>
        <v>50.670584670588234</v>
      </c>
      <c r="AN63" s="3">
        <f>PORTUGAL!T$8</f>
        <v>49.908036780000003</v>
      </c>
      <c r="AO63" s="3">
        <f>PORTUGAL!U$8</f>
        <v>50.522955123529407</v>
      </c>
      <c r="AP63" s="3">
        <f>PORTUGAL!V$8</f>
        <v>49.488367188235294</v>
      </c>
      <c r="AQ63" s="3">
        <f>PORTUGAL!W$8</f>
        <v>47.925010823529412</v>
      </c>
      <c r="AR63" s="3">
        <f>PORTUGAL!X$8</f>
        <v>47.166006571764711</v>
      </c>
      <c r="AS63" s="3">
        <f>PORTUGAL!Y$8</f>
        <v>46.976813775294119</v>
      </c>
      <c r="AT63" s="3">
        <f>PORTUGAL!Z$8</f>
        <v>46.044375555294117</v>
      </c>
      <c r="AU63" s="3">
        <f>PORTUGAL!AA$8</f>
        <v>44.950955815294115</v>
      </c>
      <c r="AV63" s="3">
        <f>PORTUGAL!AB$8</f>
        <v>46.718959378823527</v>
      </c>
      <c r="AW63" s="3">
        <f>PORTUGAL!AC$8</f>
        <v>47.491550136470593</v>
      </c>
      <c r="AX63" s="3">
        <f>PORTUGAL!AD$8</f>
        <v>47.868735155294118</v>
      </c>
      <c r="AY63" s="3">
        <f>PORTUGAL!AE$8</f>
        <v>48.57430588705882</v>
      </c>
      <c r="AZ63" s="3">
        <f>PORTUGAL!AF$8</f>
        <v>48.670096794117647</v>
      </c>
      <c r="BA63" s="3">
        <f>PORTUGAL!AG$8</f>
        <v>49.81242275058824</v>
      </c>
      <c r="BB63" s="3">
        <f>PORTUGAL!AH$8</f>
        <v>50.478055320000003</v>
      </c>
      <c r="BC63" s="3">
        <f>PORTUGAL!AI$8</f>
        <v>50.540149594117644</v>
      </c>
      <c r="BD63" s="3">
        <f>PORTUGAL!AJ$8</f>
        <v>0</v>
      </c>
      <c r="BE63" s="3">
        <f>PORTUGAL!AK$8</f>
        <v>0</v>
      </c>
      <c r="BH63" s="3"/>
      <c r="BI63" s="3"/>
    </row>
    <row r="64" spans="2:66">
      <c r="B64">
        <v>2009</v>
      </c>
      <c r="C64" s="29">
        <v>61.135240978823532</v>
      </c>
      <c r="D64" s="29">
        <v>69.223514887058826</v>
      </c>
      <c r="E64" s="29">
        <v>30.862985547058823</v>
      </c>
      <c r="F64" s="29">
        <v>508.49850322352938</v>
      </c>
      <c r="G64" s="29">
        <v>511.97540684705876</v>
      </c>
      <c r="H64" s="29">
        <v>3.7977763707058823</v>
      </c>
      <c r="I64" s="29">
        <v>96.522019258823519</v>
      </c>
      <c r="J64" s="29">
        <v>5.0708614838823527</v>
      </c>
      <c r="K64" s="29">
        <v>112.43482245882353</v>
      </c>
      <c r="L64" s="29">
        <v>26.353507180000001</v>
      </c>
      <c r="M64" s="29">
        <v>47.925010823529412</v>
      </c>
      <c r="N64" s="29">
        <v>376.34258842352938</v>
      </c>
      <c r="O64" s="29">
        <v>48.15689432235294</v>
      </c>
      <c r="P64" s="29">
        <v>44.293064068235296</v>
      </c>
      <c r="Q64" s="29">
        <v>214.25403695294119</v>
      </c>
      <c r="R64" s="29">
        <v>2156.8462328263527</v>
      </c>
      <c r="S64" s="29">
        <v>0</v>
      </c>
      <c r="T64" s="29">
        <v>0</v>
      </c>
      <c r="U64" s="29">
        <v>6122.0037472028243</v>
      </c>
      <c r="W64" t="s">
        <v>39</v>
      </c>
      <c r="X64" s="3">
        <f>SPAIN!D$8</f>
        <v>402.49657090588238</v>
      </c>
      <c r="Y64" s="3">
        <f>SPAIN!E$8</f>
        <v>400.7207014588235</v>
      </c>
      <c r="Z64" s="3">
        <f>SPAIN!F$8</f>
        <v>404.34106876470594</v>
      </c>
      <c r="AA64" s="3">
        <f>SPAIN!G$8</f>
        <v>387.56261501176465</v>
      </c>
      <c r="AB64" s="3">
        <f>SPAIN!H$8</f>
        <v>406.5579692588235</v>
      </c>
      <c r="AC64" s="3">
        <f>SPAIN!I$8</f>
        <v>404.91587475294119</v>
      </c>
      <c r="AD64" s="3">
        <f>SPAIN!J$8</f>
        <v>443.00396041176469</v>
      </c>
      <c r="AE64" s="3">
        <f>SPAIN!K$8</f>
        <v>439.55151058823532</v>
      </c>
      <c r="AF64" s="3">
        <f>SPAIN!L$8</f>
        <v>463.4214237882353</v>
      </c>
      <c r="AG64" s="3">
        <f>SPAIN!M$8</f>
        <v>453.4561148352941</v>
      </c>
      <c r="AH64" s="3">
        <f>SPAIN!N$8</f>
        <v>472.05794382352946</v>
      </c>
      <c r="AI64" s="3">
        <f>SPAIN!O$8</f>
        <v>472.80342035294115</v>
      </c>
      <c r="AJ64" s="3">
        <f>SPAIN!P$8</f>
        <v>466.1078814</v>
      </c>
      <c r="AK64" s="3">
        <f>SPAIN!Q$8</f>
        <v>470.92802572941173</v>
      </c>
      <c r="AL64" s="3">
        <f>SPAIN!R$8</f>
        <v>447.76888569411761</v>
      </c>
      <c r="AM64" s="3">
        <f>SPAIN!S$8</f>
        <v>418.9305283882353</v>
      </c>
      <c r="AN64" s="3">
        <f>SPAIN!T$8</f>
        <v>414.83393411764706</v>
      </c>
      <c r="AO64" s="3">
        <f>SPAIN!U$8</f>
        <v>420.17655021176466</v>
      </c>
      <c r="AP64" s="3">
        <f>SPAIN!V$8</f>
        <v>379.21071258823531</v>
      </c>
      <c r="AQ64" s="3">
        <f>SPAIN!W$8</f>
        <v>376.34258842352938</v>
      </c>
      <c r="AR64" s="3">
        <f>SPAIN!X$8</f>
        <v>375.81927517647057</v>
      </c>
      <c r="AS64" s="3">
        <f>SPAIN!Y$8</f>
        <v>368.46148763529413</v>
      </c>
      <c r="AT64" s="3">
        <f>SPAIN!Z$8</f>
        <v>365.75738096470593</v>
      </c>
      <c r="AU64" s="3">
        <f>SPAIN!AA$8</f>
        <v>368.37919909411767</v>
      </c>
      <c r="AV64" s="3">
        <f>SPAIN!AB$8</f>
        <v>384.08592352941173</v>
      </c>
      <c r="AW64" s="3">
        <f>SPAIN!AC$8</f>
        <v>387.47310922352938</v>
      </c>
      <c r="AX64" s="3">
        <f>SPAIN!AD$8</f>
        <v>387.87321629411764</v>
      </c>
      <c r="AY64" s="3">
        <f>SPAIN!AE$8</f>
        <v>401.5705589411765</v>
      </c>
      <c r="AZ64" s="3">
        <f>SPAIN!AF$8</f>
        <v>398.54008954117643</v>
      </c>
      <c r="BA64" s="3">
        <f>SPAIN!AG$8</f>
        <v>393.40036556470585</v>
      </c>
      <c r="BB64" s="3">
        <f>SPAIN!AH$8</f>
        <v>404.00212999999997</v>
      </c>
      <c r="BC64" s="3">
        <f>SPAIN!AI$8</f>
        <v>394.28595590588236</v>
      </c>
      <c r="BD64" s="3">
        <f>SPAIN!AJ$8</f>
        <v>0</v>
      </c>
      <c r="BE64" s="3">
        <f>SPAIN!AK$8</f>
        <v>0</v>
      </c>
      <c r="BH64" s="3"/>
      <c r="BI64" s="3"/>
    </row>
    <row r="65" spans="2:61">
      <c r="B65">
        <v>2010</v>
      </c>
      <c r="C65" s="29">
        <v>61.503599887058819</v>
      </c>
      <c r="D65" s="29">
        <v>70.059045345882353</v>
      </c>
      <c r="E65" s="29">
        <v>31.364476549411766</v>
      </c>
      <c r="F65" s="29">
        <v>498.74981997647058</v>
      </c>
      <c r="G65" s="29">
        <v>515.0652394588235</v>
      </c>
      <c r="H65" s="29">
        <v>3.7377665261176474</v>
      </c>
      <c r="I65" s="29">
        <v>94.883420635294115</v>
      </c>
      <c r="J65" s="29">
        <v>5.1424905255294115</v>
      </c>
      <c r="K65" s="29">
        <v>110.41988341176472</v>
      </c>
      <c r="L65" s="29">
        <v>26.087890648235291</v>
      </c>
      <c r="M65" s="29">
        <v>47.166006571764711</v>
      </c>
      <c r="N65" s="29">
        <v>375.81927517647057</v>
      </c>
      <c r="O65" s="29">
        <v>47.794110848235292</v>
      </c>
      <c r="P65" s="29">
        <v>44.739211291764704</v>
      </c>
      <c r="Q65" s="29">
        <v>215.42699129411764</v>
      </c>
      <c r="R65" s="29">
        <v>2147.9592281469409</v>
      </c>
      <c r="S65" s="29">
        <v>0</v>
      </c>
      <c r="T65" s="29">
        <v>0</v>
      </c>
      <c r="U65" s="29">
        <v>6078.1373159878822</v>
      </c>
      <c r="W65" t="s">
        <v>41</v>
      </c>
      <c r="X65" s="3">
        <f>SWITZERLAND!D$8</f>
        <v>56.56416685294117</v>
      </c>
      <c r="Y65" s="3">
        <f>SWITZERLAND!E$8</f>
        <v>55.786887100000001</v>
      </c>
      <c r="Z65" s="3">
        <f>SWITZERLAND!F$8</f>
        <v>55.413287431764701</v>
      </c>
      <c r="AA65" s="3">
        <f>SWITZERLAND!G$8</f>
        <v>54.622880941176462</v>
      </c>
      <c r="AB65" s="3">
        <f>SWITZERLAND!H$8</f>
        <v>54.336251364705888</v>
      </c>
      <c r="AC65" s="3">
        <f>SWITZERLAND!I$8</f>
        <v>54.116772178823524</v>
      </c>
      <c r="AD65" s="3">
        <f>SWITZERLAND!J$8</f>
        <v>53.117575337647061</v>
      </c>
      <c r="AE65" s="3">
        <f>SWITZERLAND!K$8</f>
        <v>51.337221443529415</v>
      </c>
      <c r="AF65" s="3">
        <f>SWITZERLAND!L$8</f>
        <v>51.110052683529418</v>
      </c>
      <c r="AG65" s="3">
        <f>SWITZERLAND!M$8</f>
        <v>50.818030364705876</v>
      </c>
      <c r="AH65" s="3">
        <f>SWITZERLAND!N$8</f>
        <v>51.234676994117642</v>
      </c>
      <c r="AI65" s="3">
        <f>SWITZERLAND!O$8</f>
        <v>51.29166960235294</v>
      </c>
      <c r="AJ65" s="3">
        <f>SWITZERLAND!P$8</f>
        <v>50.461140495294124</v>
      </c>
      <c r="AK65" s="3">
        <f>SWITZERLAND!Q$8</f>
        <v>49.432022145882357</v>
      </c>
      <c r="AL65" s="3">
        <f>SWITZERLAND!R$8</f>
        <v>48.995322287058826</v>
      </c>
      <c r="AM65" s="3">
        <f>SWITZERLAND!S$8</f>
        <v>49.489291509411764</v>
      </c>
      <c r="AN65" s="3">
        <f>SWITZERLAND!T$8</f>
        <v>49.577531730588234</v>
      </c>
      <c r="AO65" s="3">
        <f>SWITZERLAND!U$8</f>
        <v>50.06914678705882</v>
      </c>
      <c r="AP65" s="3">
        <f>SWITZERLAND!V$8</f>
        <v>49.624125040000003</v>
      </c>
      <c r="AQ65" s="3">
        <f>SWITZERLAND!W$8</f>
        <v>48.15689432235294</v>
      </c>
      <c r="AR65" s="3">
        <f>SWITZERLAND!X$8</f>
        <v>47.794110848235292</v>
      </c>
      <c r="AS65" s="3">
        <f>SWITZERLAND!Y$8</f>
        <v>46.9212457</v>
      </c>
      <c r="AT65" s="3">
        <f>SWITZERLAND!Z$8</f>
        <v>46.418333944705886</v>
      </c>
      <c r="AU65" s="3">
        <f>SWITZERLAND!AA$8</f>
        <v>45.804490356470588</v>
      </c>
      <c r="AV65" s="3">
        <f>SWITZERLAND!AB$8</f>
        <v>46.119020038823528</v>
      </c>
      <c r="AW65" s="3">
        <f>SWITZERLAND!AC$8</f>
        <v>45.456806796470588</v>
      </c>
      <c r="AX65" s="3">
        <f>SWITZERLAND!AD$8</f>
        <v>45.343621111764705</v>
      </c>
      <c r="AY65" s="3">
        <f>SWITZERLAND!AE$8</f>
        <v>45.270293583529408</v>
      </c>
      <c r="AZ65" s="3">
        <f>SWITZERLAND!AF$8</f>
        <v>44.787427703529417</v>
      </c>
      <c r="BA65" s="3">
        <f>SWITZERLAND!AG$8</f>
        <v>44.142904317647059</v>
      </c>
      <c r="BB65" s="3">
        <f>SWITZERLAND!AH$8</f>
        <v>43.915108522352938</v>
      </c>
      <c r="BC65" s="3">
        <f>SWITZERLAND!AI$8</f>
        <v>44.301963942352948</v>
      </c>
      <c r="BD65" s="3">
        <f>SWITZERLAND!AJ$8</f>
        <v>0</v>
      </c>
      <c r="BE65" s="3">
        <f>SWITZERLAND!AK$8</f>
        <v>0</v>
      </c>
      <c r="BH65" s="3"/>
      <c r="BI65" s="3"/>
    </row>
    <row r="66" spans="2:61">
      <c r="B66">
        <v>2011</v>
      </c>
      <c r="C66" s="29">
        <v>60.639139803529417</v>
      </c>
      <c r="D66" s="29">
        <v>67.189180544705891</v>
      </c>
      <c r="E66" s="29">
        <v>30.755991897647057</v>
      </c>
      <c r="F66" s="29">
        <v>502.26845636470586</v>
      </c>
      <c r="G66" s="29">
        <v>517.30196041176475</v>
      </c>
      <c r="H66" s="29">
        <v>3.7650876998823537</v>
      </c>
      <c r="I66" s="29">
        <v>91.606463364705874</v>
      </c>
      <c r="J66" s="29">
        <v>5.050209360823529</v>
      </c>
      <c r="K66" s="29">
        <v>108.82744789411765</v>
      </c>
      <c r="L66" s="29">
        <v>25.579235351764709</v>
      </c>
      <c r="M66" s="29">
        <v>46.976813775294119</v>
      </c>
      <c r="N66" s="29">
        <v>368.46148763529413</v>
      </c>
      <c r="O66" s="29">
        <v>46.9212457</v>
      </c>
      <c r="P66" s="29">
        <v>44.447991148235296</v>
      </c>
      <c r="Q66" s="29">
        <v>214.97777881176469</v>
      </c>
      <c r="R66" s="29">
        <v>2134.7684897642357</v>
      </c>
      <c r="S66" s="29">
        <v>0</v>
      </c>
      <c r="T66" s="29">
        <v>0</v>
      </c>
      <c r="U66" s="29">
        <v>6114.8382322003545</v>
      </c>
      <c r="W66" t="s">
        <v>40</v>
      </c>
      <c r="X66" s="3">
        <f>SWEDEN!D$8</f>
        <v>49.699292827058827</v>
      </c>
      <c r="Y66" s="3">
        <f>SWEDEN!E$8</f>
        <v>48.053108262352943</v>
      </c>
      <c r="Z66" s="3">
        <f>SWEDEN!F$8</f>
        <v>48.929744985882351</v>
      </c>
      <c r="AA66" s="3">
        <f>SWEDEN!G$8</f>
        <v>49.950358631764701</v>
      </c>
      <c r="AB66" s="3">
        <f>SWEDEN!H$8</f>
        <v>50.811339567058823</v>
      </c>
      <c r="AC66" s="3">
        <f>SWEDEN!I$8</f>
        <v>50.346440389411761</v>
      </c>
      <c r="AD66" s="3">
        <f>SWEDEN!J$8</f>
        <v>50.418880770588238</v>
      </c>
      <c r="AE66" s="3">
        <f>SWEDEN!K$8</f>
        <v>51.460676787058823</v>
      </c>
      <c r="AF66" s="3">
        <f>SWEDEN!L$8</f>
        <v>50.957111940000004</v>
      </c>
      <c r="AG66" s="3">
        <f>SWEDEN!M$8</f>
        <v>49.713007490588232</v>
      </c>
      <c r="AH66" s="3">
        <f>SWEDEN!N$8</f>
        <v>49.132815718823529</v>
      </c>
      <c r="AI66" s="3">
        <f>SWEDEN!O$8</f>
        <v>48.677991163529413</v>
      </c>
      <c r="AJ66" s="3">
        <f>SWEDEN!P$8</f>
        <v>48.261895590588239</v>
      </c>
      <c r="AK66" s="3">
        <f>SWEDEN!Q$8</f>
        <v>48.268558948235295</v>
      </c>
      <c r="AL66" s="3">
        <f>SWEDEN!R$8</f>
        <v>48.481906957647055</v>
      </c>
      <c r="AM66" s="3">
        <f>SWEDEN!S$8</f>
        <v>47.27470267882353</v>
      </c>
      <c r="AN66" s="3">
        <f>SWEDEN!T$8</f>
        <v>46.50538347411765</v>
      </c>
      <c r="AO66" s="3">
        <f>SWEDEN!U$8</f>
        <v>46.226297394117651</v>
      </c>
      <c r="AP66" s="3">
        <f>SWEDEN!V$8</f>
        <v>46.608623476470591</v>
      </c>
      <c r="AQ66" s="3">
        <f>SWEDEN!W$8</f>
        <v>44.293064068235296</v>
      </c>
      <c r="AR66" s="3">
        <f>SWEDEN!X$8</f>
        <v>44.739211291764704</v>
      </c>
      <c r="AS66" s="3">
        <f>SWEDEN!Y$8</f>
        <v>44.447991148235296</v>
      </c>
      <c r="AT66" s="3">
        <f>SWEDEN!Z$8</f>
        <v>43.512366421176473</v>
      </c>
      <c r="AU66" s="3">
        <f>SWEDEN!AA$8</f>
        <v>44.278860582352934</v>
      </c>
      <c r="AV66" s="3">
        <f>SWEDEN!AB$8</f>
        <v>44.210325031764704</v>
      </c>
      <c r="AW66" s="3">
        <f>SWEDEN!AC$8</f>
        <v>44.265656424705881</v>
      </c>
      <c r="AX66" s="3">
        <f>SWEDEN!AD$8</f>
        <v>43.222424675294121</v>
      </c>
      <c r="AY66" s="3">
        <f>SWEDEN!AE$8</f>
        <v>43.397422641176469</v>
      </c>
      <c r="AZ66" s="3">
        <f>SWEDEN!AF$8</f>
        <v>43.255034422352935</v>
      </c>
      <c r="BA66" s="3">
        <f>SWEDEN!AG$8</f>
        <v>42.685526445882353</v>
      </c>
      <c r="BB66" s="3">
        <f>SWEDEN!AH$8</f>
        <v>42.805863923529415</v>
      </c>
      <c r="BC66" s="3">
        <f>SWEDEN!AI$8</f>
        <v>41.997954772941178</v>
      </c>
      <c r="BD66" s="3">
        <f>SWEDEN!AJ$8</f>
        <v>0</v>
      </c>
      <c r="BE66" s="3">
        <f>SWEDEN!AK$8</f>
        <v>0</v>
      </c>
    </row>
    <row r="67" spans="2:61">
      <c r="B67">
        <v>2012</v>
      </c>
      <c r="C67" s="29">
        <v>60.574060062352949</v>
      </c>
      <c r="D67" s="29">
        <v>65.908257660000004</v>
      </c>
      <c r="E67" s="29">
        <v>30.640122116470586</v>
      </c>
      <c r="F67" s="29">
        <v>497.93790611764706</v>
      </c>
      <c r="G67" s="29">
        <v>521.6756010117648</v>
      </c>
      <c r="H67" s="29">
        <v>3.6387975004705879</v>
      </c>
      <c r="I67" s="29">
        <v>96.761983870588239</v>
      </c>
      <c r="J67" s="29">
        <v>4.8851339081176466</v>
      </c>
      <c r="K67" s="29">
        <v>104.07070890588236</v>
      </c>
      <c r="L67" s="29">
        <v>25.765701870588234</v>
      </c>
      <c r="M67" s="29">
        <v>46.044375555294117</v>
      </c>
      <c r="N67" s="29">
        <v>365.75738096470593</v>
      </c>
      <c r="O67" s="29">
        <v>46.418333944705886</v>
      </c>
      <c r="P67" s="29">
        <v>43.512366421176473</v>
      </c>
      <c r="Q67" s="29">
        <v>214.25919965882352</v>
      </c>
      <c r="R67" s="29">
        <v>2127.8499295685888</v>
      </c>
      <c r="S67" s="29">
        <v>0</v>
      </c>
      <c r="T67" s="29">
        <v>0</v>
      </c>
      <c r="U67" s="29">
        <v>6189.6189725267059</v>
      </c>
      <c r="W67" t="s">
        <v>117</v>
      </c>
      <c r="X67" s="3">
        <f>'UNITED KINGDOM'!D$8</f>
        <v>252.06911890588231</v>
      </c>
      <c r="Y67" s="3">
        <f>'UNITED KINGDOM'!E$8</f>
        <v>255.07855347058825</v>
      </c>
      <c r="Z67" s="3">
        <f>'UNITED KINGDOM'!F$8</f>
        <v>243.84281509411764</v>
      </c>
      <c r="AA67" s="3">
        <f>'UNITED KINGDOM'!G$8</f>
        <v>240.83882397647062</v>
      </c>
      <c r="AB67" s="3">
        <f>'UNITED KINGDOM'!H$8</f>
        <v>245.14706571764708</v>
      </c>
      <c r="AC67" s="3">
        <f>'UNITED KINGDOM'!I$8</f>
        <v>240.87742354117648</v>
      </c>
      <c r="AD67" s="3">
        <f>'UNITED KINGDOM'!J$8</f>
        <v>246.15642478823531</v>
      </c>
      <c r="AE67" s="3">
        <f>'UNITED KINGDOM'!K$8</f>
        <v>254.63486275294119</v>
      </c>
      <c r="AF67" s="3">
        <f>'UNITED KINGDOM'!L$8</f>
        <v>254.15408521176468</v>
      </c>
      <c r="AG67" s="3">
        <f>'UNITED KINGDOM'!M$8</f>
        <v>248.6736534470588</v>
      </c>
      <c r="AH67" s="3">
        <f>'UNITED KINGDOM'!N$8</f>
        <v>243.78406607058824</v>
      </c>
      <c r="AI67" s="3">
        <f>'UNITED KINGDOM'!O$8</f>
        <v>241.22030577647061</v>
      </c>
      <c r="AJ67" s="3">
        <f>'UNITED KINGDOM'!P$8</f>
        <v>237.49444805882354</v>
      </c>
      <c r="AK67" s="3">
        <f>'UNITED KINGDOM'!Q$8</f>
        <v>233.34676663529413</v>
      </c>
      <c r="AL67" s="3">
        <f>'UNITED KINGDOM'!R$8</f>
        <v>237.45976050588234</v>
      </c>
      <c r="AM67" s="3">
        <f>'UNITED KINGDOM'!S$8</f>
        <v>231.66230738823529</v>
      </c>
      <c r="AN67" s="3">
        <f>'UNITED KINGDOM'!T$8</f>
        <v>228.3399002705882</v>
      </c>
      <c r="AO67" s="3">
        <f>'UNITED KINGDOM'!U$8</f>
        <v>225.53286559999998</v>
      </c>
      <c r="AP67" s="3">
        <f>'UNITED KINGDOM'!V$8</f>
        <v>211.95403130588235</v>
      </c>
      <c r="AQ67" s="3">
        <f>'UNITED KINGDOM'!W$8</f>
        <v>214.25403695294119</v>
      </c>
      <c r="AR67" s="3">
        <f>'UNITED KINGDOM'!X$8</f>
        <v>215.42699129411764</v>
      </c>
      <c r="AS67" s="3">
        <f>'UNITED KINGDOM'!Y$8</f>
        <v>214.97777881176469</v>
      </c>
      <c r="AT67" s="3">
        <f>'UNITED KINGDOM'!Z$8</f>
        <v>214.25919965882352</v>
      </c>
      <c r="AU67" s="3">
        <f>'UNITED KINGDOM'!AA$8</f>
        <v>210.45382465882352</v>
      </c>
      <c r="AV67" s="3">
        <f>'UNITED KINGDOM'!AB$8</f>
        <v>219.7206489882353</v>
      </c>
      <c r="AW67" s="3">
        <f>'UNITED KINGDOM'!AC$8</f>
        <v>221.55741052941175</v>
      </c>
      <c r="AX67" s="3">
        <f>'UNITED KINGDOM'!AD$8</f>
        <v>223.18456901176472</v>
      </c>
      <c r="AY67" s="3">
        <f>'UNITED KINGDOM'!AE$8</f>
        <v>225.70077583529411</v>
      </c>
      <c r="AZ67" s="3">
        <f>'UNITED KINGDOM'!AF$8</f>
        <v>222.39916588235295</v>
      </c>
      <c r="BA67" s="3">
        <f>'UNITED KINGDOM'!AG$8</f>
        <v>221.7036438235294</v>
      </c>
      <c r="BB67" s="3">
        <f>'UNITED KINGDOM'!AH$8</f>
        <v>214.22430342352939</v>
      </c>
      <c r="BC67" s="3">
        <f>'UNITED KINGDOM'!AI$8</f>
        <v>218.26336905882351</v>
      </c>
      <c r="BD67" s="3">
        <f>'UNITED KINGDOM'!AJ$8</f>
        <v>0</v>
      </c>
      <c r="BE67" s="3">
        <f>'UNITED KINGDOM'!AK$8</f>
        <v>0</v>
      </c>
      <c r="BF67" s="6"/>
      <c r="BH67" s="3"/>
    </row>
    <row r="68" spans="2:61">
      <c r="B68">
        <v>2013</v>
      </c>
      <c r="C68" s="29">
        <v>59.943308748235296</v>
      </c>
      <c r="D68" s="29">
        <v>63.960004656470588</v>
      </c>
      <c r="E68" s="29">
        <v>30.429246218823529</v>
      </c>
      <c r="F68" s="29">
        <v>488.64689201176469</v>
      </c>
      <c r="G68" s="29">
        <v>526.66534002352944</v>
      </c>
      <c r="H68" s="29">
        <v>3.5532387552941183</v>
      </c>
      <c r="I68" s="29">
        <v>97.479035705882353</v>
      </c>
      <c r="J68" s="29">
        <v>4.8978664469411761</v>
      </c>
      <c r="K68" s="29">
        <v>101.91264884705882</v>
      </c>
      <c r="L68" s="29">
        <v>26.012937044705883</v>
      </c>
      <c r="M68" s="29">
        <v>44.950955815294115</v>
      </c>
      <c r="N68" s="29">
        <v>368.37919909411767</v>
      </c>
      <c r="O68" s="29">
        <v>45.804490356470588</v>
      </c>
      <c r="P68" s="29">
        <v>44.278860582352934</v>
      </c>
      <c r="Q68" s="29">
        <v>210.45382465882352</v>
      </c>
      <c r="R68" s="29">
        <v>2117.3678489657646</v>
      </c>
      <c r="S68" s="29">
        <v>0</v>
      </c>
      <c r="T68" s="29">
        <v>0</v>
      </c>
      <c r="U68" s="29">
        <v>6215.424749074471</v>
      </c>
      <c r="W68" t="s">
        <v>116</v>
      </c>
      <c r="X68" s="3">
        <f>SUM(X53:X67)</f>
        <v>2617.0693134723533</v>
      </c>
      <c r="Y68" s="3">
        <f t="shared" ref="Y68:BE68" si="2">SUM(Y53:Y67)</f>
        <v>2557.4833541690591</v>
      </c>
      <c r="Z68" s="3">
        <f t="shared" si="2"/>
        <v>2489.9132649596468</v>
      </c>
      <c r="AA68" s="3">
        <f t="shared" si="2"/>
        <v>2452.9408609579996</v>
      </c>
      <c r="AB68" s="3">
        <f t="shared" si="2"/>
        <v>2416.539510533647</v>
      </c>
      <c r="AC68" s="3">
        <f t="shared" si="2"/>
        <v>2380.2984723214122</v>
      </c>
      <c r="AD68" s="3">
        <f t="shared" si="2"/>
        <v>2438.398619833647</v>
      </c>
      <c r="AE68" s="3">
        <f t="shared" si="2"/>
        <v>2425.3212795271761</v>
      </c>
      <c r="AF68" s="3">
        <f t="shared" si="2"/>
        <v>2441.8695503357644</v>
      </c>
      <c r="AG68" s="3">
        <f t="shared" si="2"/>
        <v>2417.7090456927058</v>
      </c>
      <c r="AH68" s="3">
        <f t="shared" si="2"/>
        <v>2418.9033649883531</v>
      </c>
      <c r="AI68" s="3">
        <f t="shared" si="2"/>
        <v>2404.3632638776467</v>
      </c>
      <c r="AJ68" s="3">
        <f t="shared" si="2"/>
        <v>2360.1339514924703</v>
      </c>
      <c r="AK68" s="3">
        <f t="shared" si="2"/>
        <v>2335.3888347267057</v>
      </c>
      <c r="AL68" s="3">
        <f t="shared" si="2"/>
        <v>2291.9924453209414</v>
      </c>
      <c r="AM68" s="3">
        <f t="shared" si="2"/>
        <v>2253.7981776824704</v>
      </c>
      <c r="AN68" s="3">
        <f t="shared" si="2"/>
        <v>2230.5293363261176</v>
      </c>
      <c r="AO68" s="3">
        <f t="shared" si="2"/>
        <v>2227.7207833118823</v>
      </c>
      <c r="AP68" s="3">
        <f t="shared" si="2"/>
        <v>2174.377345947059</v>
      </c>
      <c r="AQ68" s="3">
        <f t="shared" si="2"/>
        <v>2156.8462328263527</v>
      </c>
      <c r="AR68" s="3">
        <f t="shared" si="2"/>
        <v>2147.9592281469409</v>
      </c>
      <c r="AS68" s="3">
        <f t="shared" si="2"/>
        <v>2134.7684897642357</v>
      </c>
      <c r="AT68" s="3">
        <f t="shared" si="2"/>
        <v>2127.8499295685888</v>
      </c>
      <c r="AU68" s="3">
        <f t="shared" si="2"/>
        <v>2117.3678489657646</v>
      </c>
      <c r="AV68" s="3">
        <f t="shared" si="2"/>
        <v>2155.5349394221175</v>
      </c>
      <c r="AW68" s="3">
        <f t="shared" si="2"/>
        <v>2166.6191673230587</v>
      </c>
      <c r="AX68" s="3">
        <f t="shared" si="2"/>
        <v>2167.3505616815296</v>
      </c>
      <c r="AY68" s="3">
        <f t="shared" si="2"/>
        <v>2173.5391569598819</v>
      </c>
      <c r="AZ68" s="3">
        <f t="shared" si="2"/>
        <v>2144.7659533950591</v>
      </c>
      <c r="BA68" s="3">
        <f t="shared" si="2"/>
        <v>2085.6705369977649</v>
      </c>
      <c r="BB68" s="3">
        <f t="shared" si="2"/>
        <v>2037.1815465284706</v>
      </c>
      <c r="BC68" s="3">
        <f t="shared" si="2"/>
        <v>2001.3937973325883</v>
      </c>
      <c r="BD68" s="3">
        <f t="shared" si="2"/>
        <v>0</v>
      </c>
      <c r="BE68" s="3">
        <f t="shared" si="2"/>
        <v>0</v>
      </c>
      <c r="BH68" s="3"/>
    </row>
    <row r="69" spans="2:61">
      <c r="B69">
        <v>2014</v>
      </c>
      <c r="C69" s="29">
        <v>58.628812916470586</v>
      </c>
      <c r="D69" s="29">
        <v>64.090920468235296</v>
      </c>
      <c r="E69" s="29">
        <v>30.953800969411766</v>
      </c>
      <c r="F69" s="29">
        <v>494.31189096470587</v>
      </c>
      <c r="G69" s="29">
        <v>532.76720518823538</v>
      </c>
      <c r="H69" s="29">
        <v>3.8104740281176466</v>
      </c>
      <c r="I69" s="29">
        <v>94.47054605882353</v>
      </c>
      <c r="J69" s="29">
        <v>5.0323691163529416</v>
      </c>
      <c r="K69" s="29">
        <v>104.81343583529413</v>
      </c>
      <c r="L69" s="29">
        <v>25.800606909411766</v>
      </c>
      <c r="M69" s="29">
        <v>46.718959378823527</v>
      </c>
      <c r="N69" s="29">
        <v>384.08592352941173</v>
      </c>
      <c r="O69" s="29">
        <v>46.119020038823528</v>
      </c>
      <c r="P69" s="29">
        <v>44.210325031764704</v>
      </c>
      <c r="Q69" s="29">
        <v>219.7206489882353</v>
      </c>
      <c r="R69" s="29">
        <v>2155.5349394221175</v>
      </c>
      <c r="S69" s="29">
        <v>0</v>
      </c>
      <c r="T69" s="29">
        <v>0</v>
      </c>
      <c r="U69" s="29">
        <v>6228.9972335244729</v>
      </c>
      <c r="W69" t="s">
        <v>84</v>
      </c>
      <c r="X69" s="3">
        <f>'NORTH SEA'!D$8</f>
        <v>0</v>
      </c>
      <c r="Y69" s="3">
        <f>'NORTH SEA'!E$8</f>
        <v>0</v>
      </c>
      <c r="Z69" s="3">
        <f>'NORTH SEA'!F$8</f>
        <v>0</v>
      </c>
      <c r="AA69" s="3">
        <f>'NORTH SEA'!G$8</f>
        <v>0</v>
      </c>
      <c r="AB69" s="3">
        <f>'NORTH SEA'!H$8</f>
        <v>0</v>
      </c>
      <c r="AC69" s="3">
        <f>'NORTH SEA'!I$8</f>
        <v>0</v>
      </c>
      <c r="AD69" s="3">
        <f>'NORTH SEA'!J$8</f>
        <v>0</v>
      </c>
      <c r="AE69" s="3">
        <f>'NORTH SEA'!K$8</f>
        <v>0</v>
      </c>
      <c r="AF69" s="3">
        <f>'NORTH SEA'!L$8</f>
        <v>0</v>
      </c>
      <c r="AG69" s="3">
        <f>'NORTH SEA'!M$8</f>
        <v>0</v>
      </c>
      <c r="AH69" s="3">
        <f>'NORTH SEA'!N$8</f>
        <v>0</v>
      </c>
      <c r="AI69" s="3">
        <f>'NORTH SEA'!O$8</f>
        <v>0</v>
      </c>
      <c r="AJ69" s="3">
        <f>'NORTH SEA'!P$8</f>
        <v>0</v>
      </c>
      <c r="AK69" s="3">
        <f>'NORTH SEA'!Q$8</f>
        <v>0</v>
      </c>
      <c r="AL69" s="3">
        <f>'NORTH SEA'!R$8</f>
        <v>0</v>
      </c>
      <c r="AM69" s="3">
        <f>'NORTH SEA'!S$8</f>
        <v>0</v>
      </c>
      <c r="AN69" s="3">
        <f>'NORTH SEA'!T$8</f>
        <v>0</v>
      </c>
      <c r="AO69" s="3">
        <f>'NORTH SEA'!U$8</f>
        <v>0</v>
      </c>
      <c r="AP69" s="3">
        <f>'NORTH SEA'!V$8</f>
        <v>0</v>
      </c>
      <c r="AQ69" s="3">
        <f>'NORTH SEA'!W$8</f>
        <v>0</v>
      </c>
      <c r="AR69" s="3">
        <f>'NORTH SEA'!X$8</f>
        <v>0</v>
      </c>
      <c r="AS69" s="3">
        <f>'NORTH SEA'!Y$8</f>
        <v>0</v>
      </c>
      <c r="AT69" s="3">
        <f>'NORTH SEA'!Z$8</f>
        <v>0</v>
      </c>
      <c r="AU69" s="3">
        <f>'NORTH SEA'!AA$8</f>
        <v>0</v>
      </c>
      <c r="AV69" s="3">
        <f>'NORTH SEA'!AB$8</f>
        <v>0</v>
      </c>
      <c r="AW69" s="3">
        <f>'NORTH SEA'!AC$8</f>
        <v>0</v>
      </c>
      <c r="AX69" s="3">
        <f>'NORTH SEA'!AD$8</f>
        <v>0</v>
      </c>
      <c r="AY69" s="3">
        <f>'NORTH SEA'!AE$8</f>
        <v>0</v>
      </c>
      <c r="AZ69" s="3">
        <f>'NORTH SEA'!AF$8</f>
        <v>0</v>
      </c>
      <c r="BA69" s="3">
        <f>'NORTH SEA'!AG$8</f>
        <v>0</v>
      </c>
      <c r="BB69" s="3">
        <f>'NORTH SEA'!AH$8</f>
        <v>0</v>
      </c>
      <c r="BC69" s="3">
        <f>'NORTH SEA'!AI$8</f>
        <v>0</v>
      </c>
      <c r="BD69" s="3">
        <f>'NORTH SEA'!AJ$8</f>
        <v>0</v>
      </c>
      <c r="BE69" s="3">
        <f>'NORTH SEA'!AK$8</f>
        <v>0</v>
      </c>
      <c r="BH69" s="3"/>
    </row>
    <row r="70" spans="2:61">
      <c r="B70">
        <v>2015</v>
      </c>
      <c r="C70" s="29">
        <v>59.106790342352944</v>
      </c>
      <c r="D70" s="29">
        <v>65.378249983529415</v>
      </c>
      <c r="E70" s="29">
        <v>29.809419376470586</v>
      </c>
      <c r="F70" s="29">
        <v>496.47535288235292</v>
      </c>
      <c r="G70" s="29">
        <v>530.12413744705884</v>
      </c>
      <c r="H70" s="29">
        <v>3.8155573992941179</v>
      </c>
      <c r="I70" s="29">
        <v>98.823706305882354</v>
      </c>
      <c r="J70" s="29">
        <v>5.0352642167058823</v>
      </c>
      <c r="K70" s="29">
        <v>106.02047647058824</v>
      </c>
      <c r="L70" s="29">
        <v>25.785679788235292</v>
      </c>
      <c r="M70" s="29">
        <v>47.491550136470593</v>
      </c>
      <c r="N70" s="29">
        <v>387.47310922352938</v>
      </c>
      <c r="O70" s="29">
        <v>45.456806796470588</v>
      </c>
      <c r="P70" s="29">
        <v>44.265656424705881</v>
      </c>
      <c r="Q70" s="29">
        <v>221.55741052941175</v>
      </c>
      <c r="R70" s="29">
        <v>2166.6191673230587</v>
      </c>
      <c r="S70" s="29">
        <v>0</v>
      </c>
      <c r="T70" s="29">
        <v>0</v>
      </c>
      <c r="U70" s="29">
        <v>6274.5910858647048</v>
      </c>
      <c r="W70" t="s">
        <v>118</v>
      </c>
      <c r="X70" s="3">
        <f>'NE ATLANTIC'!D$8</f>
        <v>0</v>
      </c>
      <c r="Y70" s="3">
        <f>'NE ATLANTIC'!E$8</f>
        <v>0</v>
      </c>
      <c r="Z70" s="3">
        <f>'NE ATLANTIC'!F$8</f>
        <v>0</v>
      </c>
      <c r="AA70" s="3">
        <f>'NE ATLANTIC'!G$8</f>
        <v>0</v>
      </c>
      <c r="AB70" s="3">
        <f>'NE ATLANTIC'!H$8</f>
        <v>0</v>
      </c>
      <c r="AC70" s="3">
        <f>'NE ATLANTIC'!I$8</f>
        <v>0</v>
      </c>
      <c r="AD70" s="3">
        <f>'NE ATLANTIC'!J$8</f>
        <v>0</v>
      </c>
      <c r="AE70" s="3">
        <f>'NE ATLANTIC'!K$8</f>
        <v>0</v>
      </c>
      <c r="AF70" s="3">
        <f>'NE ATLANTIC'!L$8</f>
        <v>0</v>
      </c>
      <c r="AG70" s="3">
        <f>'NE ATLANTIC'!M$8</f>
        <v>0</v>
      </c>
      <c r="AH70" s="3">
        <f>'NE ATLANTIC'!N$8</f>
        <v>0</v>
      </c>
      <c r="AI70" s="3">
        <f>'NE ATLANTIC'!O$8</f>
        <v>0</v>
      </c>
      <c r="AJ70" s="3">
        <f>'NE ATLANTIC'!P$8</f>
        <v>0</v>
      </c>
      <c r="AK70" s="3">
        <f>'NE ATLANTIC'!Q$8</f>
        <v>0</v>
      </c>
      <c r="AL70" s="3">
        <f>'NE ATLANTIC'!R$8</f>
        <v>0</v>
      </c>
      <c r="AM70" s="3">
        <f>'NE ATLANTIC'!S$8</f>
        <v>0</v>
      </c>
      <c r="AN70" s="3">
        <f>'NE ATLANTIC'!T$8</f>
        <v>0</v>
      </c>
      <c r="AO70" s="3">
        <f>'NE ATLANTIC'!U$8</f>
        <v>0</v>
      </c>
      <c r="AP70" s="3">
        <f>'NE ATLANTIC'!V$8</f>
        <v>0</v>
      </c>
      <c r="AQ70" s="3">
        <f>'NE ATLANTIC'!W$8</f>
        <v>0</v>
      </c>
      <c r="AR70" s="3">
        <f>'NE ATLANTIC'!X$8</f>
        <v>0</v>
      </c>
      <c r="AS70" s="3">
        <f>'NE ATLANTIC'!Y$8</f>
        <v>0</v>
      </c>
      <c r="AT70" s="3">
        <f>'NE ATLANTIC'!Z$8</f>
        <v>0</v>
      </c>
      <c r="AU70" s="3">
        <f>'NE ATLANTIC'!AA$8</f>
        <v>0</v>
      </c>
      <c r="AV70" s="3">
        <f>'NE ATLANTIC'!AB$8</f>
        <v>0</v>
      </c>
      <c r="AW70" s="3">
        <f>'NE ATLANTIC'!AC$8</f>
        <v>0</v>
      </c>
      <c r="AX70" s="3">
        <f>'NE ATLANTIC'!AD$8</f>
        <v>0</v>
      </c>
      <c r="AY70" s="3">
        <f>'NE ATLANTIC'!AE$8</f>
        <v>0</v>
      </c>
      <c r="AZ70" s="3">
        <f>'NE ATLANTIC'!AF$8</f>
        <v>0</v>
      </c>
      <c r="BA70" s="3">
        <f>'NE ATLANTIC'!AG$8</f>
        <v>0</v>
      </c>
      <c r="BB70" s="3">
        <f>'NE ATLANTIC'!AH$8</f>
        <v>0</v>
      </c>
      <c r="BC70" s="3">
        <f>'NE ATLANTIC'!AI$8</f>
        <v>0</v>
      </c>
      <c r="BD70" s="3">
        <f>'NE ATLANTIC'!AJ$8</f>
        <v>0</v>
      </c>
      <c r="BE70" s="3">
        <f>'NE ATLANTIC'!AK$8</f>
        <v>0</v>
      </c>
      <c r="BH70" s="3"/>
    </row>
    <row r="71" spans="2:61">
      <c r="B71">
        <v>2016</v>
      </c>
      <c r="C71" s="29">
        <v>59.272411182352947</v>
      </c>
      <c r="D71" s="29">
        <v>65.494595583529417</v>
      </c>
      <c r="E71" s="29">
        <v>28.625468776470587</v>
      </c>
      <c r="F71" s="29">
        <v>496.67656705882354</v>
      </c>
      <c r="G71" s="29">
        <v>524.73973835294123</v>
      </c>
      <c r="H71" s="29">
        <v>3.8463586510588232</v>
      </c>
      <c r="I71" s="29">
        <v>103.18329172941176</v>
      </c>
      <c r="J71" s="29">
        <v>5.1476163422352945</v>
      </c>
      <c r="K71" s="29">
        <v>107.03702429411766</v>
      </c>
      <c r="L71" s="29">
        <v>25.83492346235294</v>
      </c>
      <c r="M71" s="29">
        <v>47.868735155294118</v>
      </c>
      <c r="N71" s="29">
        <v>387.87321629411764</v>
      </c>
      <c r="O71" s="29">
        <v>45.343621111764705</v>
      </c>
      <c r="P71" s="29">
        <v>43.222424675294121</v>
      </c>
      <c r="Q71" s="29">
        <v>223.18456901176472</v>
      </c>
      <c r="R71" s="29">
        <v>2167.3505616815296</v>
      </c>
      <c r="S71" s="29">
        <v>0</v>
      </c>
      <c r="T71" s="29">
        <v>0</v>
      </c>
      <c r="U71" s="29">
        <v>6341.294288536119</v>
      </c>
      <c r="W71" t="s">
        <v>79</v>
      </c>
      <c r="X71" s="3">
        <f>OTHER!D$8</f>
        <v>7119.8879848921151</v>
      </c>
      <c r="Y71" s="3">
        <f>OTHER!E$8</f>
        <v>6880.651359905648</v>
      </c>
      <c r="Z71" s="3">
        <f>OTHER!F$8</f>
        <v>6793.6387167254097</v>
      </c>
      <c r="AA71" s="3">
        <f>OTHER!G$8</f>
        <v>6464.2528484165905</v>
      </c>
      <c r="AB71" s="3">
        <f>OTHER!H$8</f>
        <v>6288.2220120769425</v>
      </c>
      <c r="AC71" s="3">
        <f>OTHER!I$8</f>
        <v>6152.3776794677651</v>
      </c>
      <c r="AD71" s="3">
        <f>OTHER!J$8</f>
        <v>6097.6461139917637</v>
      </c>
      <c r="AE71" s="3">
        <f>OTHER!K$8</f>
        <v>6019.1780095909417</v>
      </c>
      <c r="AF71" s="3">
        <f>OTHER!L$8</f>
        <v>5978.6169879865874</v>
      </c>
      <c r="AG71" s="3">
        <f>OTHER!M$8</f>
        <v>5928.1404736449422</v>
      </c>
      <c r="AH71" s="3">
        <f>OTHER!N$8</f>
        <v>5851.9353303534126</v>
      </c>
      <c r="AI71" s="3">
        <f>OTHER!O$8</f>
        <v>5853.5256902236479</v>
      </c>
      <c r="AJ71" s="3">
        <f>OTHER!P$8</f>
        <v>5913.9931350747056</v>
      </c>
      <c r="AK71" s="3">
        <f>OTHER!Q$8</f>
        <v>5991.8614216365886</v>
      </c>
      <c r="AL71" s="3">
        <f>OTHER!R$8</f>
        <v>6073.0457993775317</v>
      </c>
      <c r="AM71" s="3">
        <f>OTHER!S$8</f>
        <v>6141.7194989211775</v>
      </c>
      <c r="AN71" s="3">
        <f>OTHER!T$8</f>
        <v>6170.1391332782332</v>
      </c>
      <c r="AO71" s="3">
        <f>OTHER!U$8</f>
        <v>6180.2619791911748</v>
      </c>
      <c r="AP71" s="3">
        <f>OTHER!V$8</f>
        <v>6143.2903469807043</v>
      </c>
      <c r="AQ71" s="3">
        <f>OTHER!W$8</f>
        <v>6122.0037472028243</v>
      </c>
      <c r="AR71" s="3">
        <f>OTHER!X$8</f>
        <v>6078.1373159878822</v>
      </c>
      <c r="AS71" s="3">
        <f>OTHER!Y$8</f>
        <v>6114.8382322003545</v>
      </c>
      <c r="AT71" s="3">
        <f>OTHER!Z$8</f>
        <v>6189.6189725267059</v>
      </c>
      <c r="AU71" s="3">
        <f>OTHER!AA$8</f>
        <v>6215.424749074471</v>
      </c>
      <c r="AV71" s="3">
        <f>OTHER!AB$8</f>
        <v>6228.9972335244729</v>
      </c>
      <c r="AW71" s="3">
        <f>OTHER!AC$8</f>
        <v>6274.5910858647048</v>
      </c>
      <c r="AX71" s="3">
        <f>OTHER!AD$8</f>
        <v>6341.294288536119</v>
      </c>
      <c r="AY71" s="3">
        <f>OTHER!AE$8</f>
        <v>6428.8298326041186</v>
      </c>
      <c r="AZ71" s="3">
        <f>OTHER!AF$8</f>
        <v>6453.0957466738819</v>
      </c>
      <c r="BA71" s="3">
        <f>OTHER!AG$8</f>
        <v>6653.4810413004707</v>
      </c>
      <c r="BB71" s="3">
        <f>OTHER!AH$8</f>
        <v>6757.0936685321158</v>
      </c>
      <c r="BC71" s="3">
        <f>OTHER!AI$8</f>
        <v>7027.7781846720009</v>
      </c>
      <c r="BD71" s="3">
        <f>OTHER!AJ$8</f>
        <v>0</v>
      </c>
      <c r="BE71" s="3">
        <f>OTHER!AK$8</f>
        <v>0</v>
      </c>
      <c r="BH71" s="3"/>
    </row>
    <row r="72" spans="2:61">
      <c r="B72">
        <v>2017</v>
      </c>
      <c r="C72" s="29">
        <v>57.81985172352941</v>
      </c>
      <c r="D72" s="29">
        <v>67.073433098823543</v>
      </c>
      <c r="E72" s="29">
        <v>28.199635791764706</v>
      </c>
      <c r="F72" s="29">
        <v>495.55311367058823</v>
      </c>
      <c r="G72" s="29">
        <v>510.14337961176471</v>
      </c>
      <c r="H72" s="29">
        <v>3.8399501782352945</v>
      </c>
      <c r="I72" s="29">
        <v>106.75818069411764</v>
      </c>
      <c r="J72" s="29">
        <v>5.2791351134117646</v>
      </c>
      <c r="K72" s="29">
        <v>108.71081512941178</v>
      </c>
      <c r="L72" s="29">
        <v>25.648305059999998</v>
      </c>
      <c r="M72" s="29">
        <v>48.57430588705882</v>
      </c>
      <c r="N72" s="29">
        <v>401.5705589411765</v>
      </c>
      <c r="O72" s="29">
        <v>45.270293583529408</v>
      </c>
      <c r="P72" s="29">
        <v>43.397422641176469</v>
      </c>
      <c r="Q72" s="29">
        <v>225.70077583529411</v>
      </c>
      <c r="R72" s="29">
        <v>2173.5391569598819</v>
      </c>
      <c r="S72" s="29">
        <v>0</v>
      </c>
      <c r="T72" s="29">
        <v>0</v>
      </c>
      <c r="U72" s="29">
        <v>6428.8298326041186</v>
      </c>
      <c r="BH72" s="3"/>
    </row>
    <row r="73" spans="2:61">
      <c r="B73">
        <v>2018</v>
      </c>
      <c r="C73" s="29">
        <v>57.385841347058829</v>
      </c>
      <c r="D73" s="29">
        <v>66.282286889411765</v>
      </c>
      <c r="E73" s="29">
        <v>27.896679209411765</v>
      </c>
      <c r="F73" s="29">
        <v>493.44542297647058</v>
      </c>
      <c r="G73" s="29">
        <v>487.04972894117645</v>
      </c>
      <c r="H73" s="29">
        <v>3.7465308967058824</v>
      </c>
      <c r="I73" s="29">
        <v>112.30473289411763</v>
      </c>
      <c r="J73" s="29">
        <v>5.3459742807058817</v>
      </c>
      <c r="K73" s="29">
        <v>106.95303450588236</v>
      </c>
      <c r="L73" s="29">
        <v>26.703907110588233</v>
      </c>
      <c r="M73" s="29">
        <v>48.670096794117647</v>
      </c>
      <c r="N73" s="29">
        <v>398.54008954117643</v>
      </c>
      <c r="O73" s="29">
        <v>44.787427703529417</v>
      </c>
      <c r="P73" s="29">
        <v>43.255034422352935</v>
      </c>
      <c r="Q73" s="29">
        <v>222.39916588235295</v>
      </c>
      <c r="R73" s="29">
        <v>2144.7659533950591</v>
      </c>
      <c r="S73" s="29">
        <v>0</v>
      </c>
      <c r="T73" s="29">
        <v>0</v>
      </c>
      <c r="U73" s="29">
        <v>6453.0957466738819</v>
      </c>
      <c r="BH73" s="3"/>
    </row>
    <row r="74" spans="2:61">
      <c r="B74">
        <v>2019</v>
      </c>
      <c r="C74" s="29">
        <v>56.305415929411765</v>
      </c>
      <c r="D74" s="29">
        <v>62.605065888235295</v>
      </c>
      <c r="E74" s="29">
        <v>27.321192294117647</v>
      </c>
      <c r="F74" s="29">
        <v>477.62416141176476</v>
      </c>
      <c r="G74" s="29">
        <v>469.78112374117654</v>
      </c>
      <c r="H74" s="29">
        <v>3.6732257783529412</v>
      </c>
      <c r="I74" s="29">
        <v>103.85681212941176</v>
      </c>
      <c r="J74" s="29">
        <v>5.3186245370588239</v>
      </c>
      <c r="K74" s="29">
        <v>102.59180869411765</v>
      </c>
      <c r="L74" s="29">
        <v>24.848243691764704</v>
      </c>
      <c r="M74" s="29">
        <v>49.81242275058824</v>
      </c>
      <c r="N74" s="29">
        <v>393.40036556470585</v>
      </c>
      <c r="O74" s="29">
        <v>44.142904317647059</v>
      </c>
      <c r="P74" s="29">
        <v>42.685526445882353</v>
      </c>
      <c r="Q74" s="29">
        <v>221.7036438235294</v>
      </c>
      <c r="R74" s="29">
        <v>2085.6705369977649</v>
      </c>
      <c r="S74" s="29">
        <v>0</v>
      </c>
      <c r="T74" s="29">
        <v>0</v>
      </c>
      <c r="U74" s="29">
        <v>6653.4810413004707</v>
      </c>
      <c r="W74" t="s">
        <v>85</v>
      </c>
      <c r="X74" s="12">
        <v>86.828568070588233</v>
      </c>
      <c r="Y74" s="12">
        <v>86.907685694117646</v>
      </c>
      <c r="Z74" s="12">
        <v>86.986803317647059</v>
      </c>
      <c r="AA74" s="12">
        <v>87.065920941176472</v>
      </c>
      <c r="AB74" s="12">
        <v>87.145038647058826</v>
      </c>
      <c r="AC74" s="12">
        <v>87.224156270588225</v>
      </c>
      <c r="AD74" s="12">
        <v>85.471248882352938</v>
      </c>
      <c r="AE74" s="12">
        <v>83.718341494117652</v>
      </c>
      <c r="AF74" s="12">
        <v>81.965434064705875</v>
      </c>
      <c r="AG74" s="12">
        <v>80.212526668235299</v>
      </c>
      <c r="AH74" s="12">
        <v>78.459619279999998</v>
      </c>
      <c r="AI74" s="12">
        <v>76.564387331764706</v>
      </c>
      <c r="AJ74" s="12">
        <v>74.364518521176464</v>
      </c>
      <c r="AK74" s="12">
        <v>71.06914843411765</v>
      </c>
      <c r="AL74" s="12">
        <v>66.977002663529404</v>
      </c>
      <c r="AM74" s="12">
        <v>65.717412995294112</v>
      </c>
      <c r="AN74" s="12">
        <v>65.27460837882353</v>
      </c>
      <c r="AO74" s="12">
        <v>62.982365484705888</v>
      </c>
      <c r="AP74" s="12">
        <v>61.114144938823529</v>
      </c>
      <c r="AQ74" s="12">
        <v>61.135240978823532</v>
      </c>
      <c r="AR74" s="12">
        <v>61.503599887058819</v>
      </c>
      <c r="AS74" s="12">
        <v>60.639139803529417</v>
      </c>
      <c r="AT74" s="12">
        <v>60.574060062352949</v>
      </c>
      <c r="AU74" s="12">
        <v>59.943308748235296</v>
      </c>
      <c r="AV74" s="12">
        <v>58.628812916470586</v>
      </c>
      <c r="AW74" s="12">
        <v>59.106790342352944</v>
      </c>
      <c r="AX74" s="12">
        <v>59.272411182352947</v>
      </c>
      <c r="AY74" s="12">
        <v>57.81985172352941</v>
      </c>
      <c r="AZ74" s="12">
        <v>57.385841347058829</v>
      </c>
      <c r="BA74" s="12">
        <v>56.305415929411765</v>
      </c>
      <c r="BB74" s="12">
        <v>56.023391521176471</v>
      </c>
      <c r="BC74" s="12">
        <v>55.60003117529412</v>
      </c>
      <c r="BD74" s="12">
        <v>0</v>
      </c>
      <c r="BE74" s="12">
        <v>0</v>
      </c>
      <c r="BH74" s="3"/>
    </row>
    <row r="75" spans="2:61">
      <c r="B75">
        <v>2020</v>
      </c>
      <c r="C75" s="29">
        <v>56.023391521176471</v>
      </c>
      <c r="D75" s="29">
        <v>64.981930909411759</v>
      </c>
      <c r="E75" s="29">
        <v>25.965409408235296</v>
      </c>
      <c r="F75" s="29">
        <v>461.03644003529416</v>
      </c>
      <c r="G75" s="29">
        <v>436.28742639999996</v>
      </c>
      <c r="H75" s="29">
        <v>3.6127683636470591</v>
      </c>
      <c r="I75" s="29">
        <v>101.91106454117647</v>
      </c>
      <c r="J75" s="29">
        <v>5.3677939271764714</v>
      </c>
      <c r="K75" s="29">
        <v>101.58300888235294</v>
      </c>
      <c r="L75" s="29">
        <v>24.986851350588235</v>
      </c>
      <c r="M75" s="29">
        <v>50.478055320000003</v>
      </c>
      <c r="N75" s="29">
        <v>404.00212999999997</v>
      </c>
      <c r="O75" s="29">
        <v>43.915108522352938</v>
      </c>
      <c r="P75" s="29">
        <v>42.805863923529415</v>
      </c>
      <c r="Q75" s="29">
        <v>214.22430342352939</v>
      </c>
      <c r="R75" s="29">
        <v>2037.1815465284706</v>
      </c>
      <c r="S75" s="29">
        <v>0</v>
      </c>
      <c r="T75" s="29">
        <v>0</v>
      </c>
      <c r="U75" s="29">
        <v>6757.0936685321158</v>
      </c>
      <c r="X75" s="12">
        <v>116.33621950588237</v>
      </c>
      <c r="Y75" s="12">
        <v>112.05797449411766</v>
      </c>
      <c r="Z75" s="12">
        <v>109.05099174117647</v>
      </c>
      <c r="AA75" s="12">
        <v>106.39102863529412</v>
      </c>
      <c r="AB75" s="12">
        <v>102.64488425882352</v>
      </c>
      <c r="AC75" s="12">
        <v>96.647708047058828</v>
      </c>
      <c r="AD75" s="12">
        <v>92.81067105882353</v>
      </c>
      <c r="AE75" s="12">
        <v>92.033910211764706</v>
      </c>
      <c r="AF75" s="12">
        <v>92.135231011764702</v>
      </c>
      <c r="AG75" s="12">
        <v>87.643218188235281</v>
      </c>
      <c r="AH75" s="12">
        <v>85.608157105882341</v>
      </c>
      <c r="AI75" s="12">
        <v>83.087603694117647</v>
      </c>
      <c r="AJ75" s="12">
        <v>81.037062120000002</v>
      </c>
      <c r="AK75" s="12">
        <v>79.871027056470581</v>
      </c>
      <c r="AL75" s="12">
        <v>79.376697951764712</v>
      </c>
      <c r="AM75" s="12">
        <v>76.665548342352949</v>
      </c>
      <c r="AN75" s="12">
        <v>74.0156020635294</v>
      </c>
      <c r="AO75" s="12">
        <v>73.191052232941161</v>
      </c>
      <c r="AP75" s="12">
        <v>72.611223654117651</v>
      </c>
      <c r="AQ75" s="12">
        <v>69.223514887058826</v>
      </c>
      <c r="AR75" s="12">
        <v>70.059045345882353</v>
      </c>
      <c r="AS75" s="12">
        <v>67.189180544705891</v>
      </c>
      <c r="AT75" s="12">
        <v>65.908257660000004</v>
      </c>
      <c r="AU75" s="12">
        <v>63.960004656470588</v>
      </c>
      <c r="AV75" s="12">
        <v>64.090920468235296</v>
      </c>
      <c r="AW75" s="12">
        <v>65.378249983529415</v>
      </c>
      <c r="AX75" s="12">
        <v>65.494595583529417</v>
      </c>
      <c r="AY75" s="12">
        <v>67.073433098823543</v>
      </c>
      <c r="AZ75" s="12">
        <v>66.282286889411765</v>
      </c>
      <c r="BA75" s="12">
        <v>62.605065888235295</v>
      </c>
      <c r="BB75" s="12">
        <v>64.981930909411759</v>
      </c>
      <c r="BC75" s="12">
        <v>58.306938142352941</v>
      </c>
      <c r="BD75" s="12">
        <v>0</v>
      </c>
      <c r="BE75" s="12">
        <v>0</v>
      </c>
      <c r="BH75" s="3"/>
    </row>
    <row r="76" spans="2:61">
      <c r="B76">
        <v>2021</v>
      </c>
      <c r="C76" s="29">
        <v>55.60003117529412</v>
      </c>
      <c r="D76" s="29">
        <v>58.306938142352941</v>
      </c>
      <c r="E76" s="29">
        <v>25.564351194117648</v>
      </c>
      <c r="F76" s="29">
        <v>450.3931147058824</v>
      </c>
      <c r="G76" s="29">
        <v>424.75136035294116</v>
      </c>
      <c r="H76" s="29">
        <v>3.5973328934117643</v>
      </c>
      <c r="I76" s="29">
        <v>102.66827603529411</v>
      </c>
      <c r="J76" s="29">
        <v>5.3597602297647065</v>
      </c>
      <c r="K76" s="29">
        <v>100.41641852941177</v>
      </c>
      <c r="L76" s="29">
        <v>25.3468208</v>
      </c>
      <c r="M76" s="29">
        <v>50.540149594117644</v>
      </c>
      <c r="N76" s="29">
        <v>394.28595590588236</v>
      </c>
      <c r="O76" s="29">
        <v>44.301963942352948</v>
      </c>
      <c r="P76" s="29">
        <v>41.997954772941178</v>
      </c>
      <c r="Q76" s="29">
        <v>218.26336905882351</v>
      </c>
      <c r="R76" s="29">
        <v>2001.3937973325883</v>
      </c>
      <c r="S76" s="29">
        <v>0</v>
      </c>
      <c r="T76" s="29">
        <v>0</v>
      </c>
      <c r="U76" s="29">
        <v>7027.7781846720009</v>
      </c>
      <c r="X76" s="12">
        <v>29.54205303411765</v>
      </c>
      <c r="Y76" s="12">
        <v>28.287527882352943</v>
      </c>
      <c r="Z76" s="12">
        <v>27.244007057647057</v>
      </c>
      <c r="AA76" s="12">
        <v>27.70519182941176</v>
      </c>
      <c r="AB76" s="12">
        <v>28.649092738823526</v>
      </c>
      <c r="AC76" s="12">
        <v>28.555675227058821</v>
      </c>
      <c r="AD76" s="12">
        <v>29.597666642352941</v>
      </c>
      <c r="AE76" s="12">
        <v>30.741773184705881</v>
      </c>
      <c r="AF76" s="12">
        <v>30.580683378823529</v>
      </c>
      <c r="AG76" s="12">
        <v>32.091881780000001</v>
      </c>
      <c r="AH76" s="12">
        <v>29.895822295294117</v>
      </c>
      <c r="AI76" s="12">
        <v>30.170953037647056</v>
      </c>
      <c r="AJ76" s="12">
        <v>31.109995189411766</v>
      </c>
      <c r="AK76" s="12">
        <v>32.101288034117651</v>
      </c>
      <c r="AL76" s="12">
        <v>32.363188397647065</v>
      </c>
      <c r="AM76" s="12">
        <v>32.591965782352936</v>
      </c>
      <c r="AN76" s="12">
        <v>32.274260652941173</v>
      </c>
      <c r="AO76" s="12">
        <v>31.864019509411765</v>
      </c>
      <c r="AP76" s="12">
        <v>31.409244563529409</v>
      </c>
      <c r="AQ76" s="12">
        <v>30.862985547058823</v>
      </c>
      <c r="AR76" s="12">
        <v>31.364476549411766</v>
      </c>
      <c r="AS76" s="12">
        <v>30.755991897647057</v>
      </c>
      <c r="AT76" s="12">
        <v>30.640122116470586</v>
      </c>
      <c r="AU76" s="12">
        <v>30.429246218823529</v>
      </c>
      <c r="AV76" s="12">
        <v>30.953800969411766</v>
      </c>
      <c r="AW76" s="12">
        <v>29.809419376470586</v>
      </c>
      <c r="AX76" s="12">
        <v>28.625468776470587</v>
      </c>
      <c r="AY76" s="12">
        <v>28.199635791764706</v>
      </c>
      <c r="AZ76" s="12">
        <v>27.896679209411765</v>
      </c>
      <c r="BA76" s="12">
        <v>27.321192294117647</v>
      </c>
      <c r="BB76" s="12">
        <v>25.965409408235296</v>
      </c>
      <c r="BC76" s="12">
        <v>25.564351194117648</v>
      </c>
      <c r="BD76" s="12">
        <v>0</v>
      </c>
      <c r="BE76" s="12">
        <v>0</v>
      </c>
      <c r="BH76" s="3"/>
    </row>
    <row r="77" spans="2:61">
      <c r="B77">
        <v>2022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X77" s="12">
        <v>556.26150431764711</v>
      </c>
      <c r="Y77" s="12">
        <v>553.67833565882347</v>
      </c>
      <c r="Z77" s="12">
        <v>548.39086070588235</v>
      </c>
      <c r="AA77" s="12">
        <v>542.19808695294114</v>
      </c>
      <c r="AB77" s="12">
        <v>535.33262431764706</v>
      </c>
      <c r="AC77" s="12">
        <v>539.96898068235294</v>
      </c>
      <c r="AD77" s="12">
        <v>544.22520723529408</v>
      </c>
      <c r="AE77" s="12">
        <v>541.14476648235291</v>
      </c>
      <c r="AF77" s="12">
        <v>540.17309079999995</v>
      </c>
      <c r="AG77" s="12">
        <v>539.27275376470584</v>
      </c>
      <c r="AH77" s="12">
        <v>550.83951464705876</v>
      </c>
      <c r="AI77" s="12">
        <v>546.40848359999995</v>
      </c>
      <c r="AJ77" s="12">
        <v>534.67991697647062</v>
      </c>
      <c r="AK77" s="12">
        <v>521.18743888235304</v>
      </c>
      <c r="AL77" s="12">
        <v>516.44992197647048</v>
      </c>
      <c r="AM77" s="12">
        <v>515.98980934117651</v>
      </c>
      <c r="AN77" s="12">
        <v>505.33412094117642</v>
      </c>
      <c r="AO77" s="12">
        <v>504.44444136470594</v>
      </c>
      <c r="AP77" s="12">
        <v>515.74055144705881</v>
      </c>
      <c r="AQ77" s="12">
        <v>508.49850322352938</v>
      </c>
      <c r="AR77" s="12">
        <v>498.74981997647058</v>
      </c>
      <c r="AS77" s="12">
        <v>502.26845636470586</v>
      </c>
      <c r="AT77" s="12">
        <v>497.93790611764706</v>
      </c>
      <c r="AU77" s="12">
        <v>488.64689201176469</v>
      </c>
      <c r="AV77" s="12">
        <v>494.31189096470587</v>
      </c>
      <c r="AW77" s="12">
        <v>496.47535288235292</v>
      </c>
      <c r="AX77" s="12">
        <v>496.67656705882354</v>
      </c>
      <c r="AY77" s="12">
        <v>495.55311367058823</v>
      </c>
      <c r="AZ77" s="12">
        <v>493.44542297647058</v>
      </c>
      <c r="BA77" s="12">
        <v>477.62416141176476</v>
      </c>
      <c r="BB77" s="12">
        <v>461.03644003529416</v>
      </c>
      <c r="BC77" s="12">
        <v>450.3931147058824</v>
      </c>
      <c r="BD77" s="12">
        <v>0</v>
      </c>
      <c r="BE77" s="12">
        <v>0</v>
      </c>
      <c r="BH77" s="3"/>
    </row>
    <row r="78" spans="2:61">
      <c r="B78">
        <v>2023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X78" s="12">
        <v>597.48636154117651</v>
      </c>
      <c r="Y78" s="12">
        <v>534.62020796470586</v>
      </c>
      <c r="Z78" s="12">
        <v>533.2716784705882</v>
      </c>
      <c r="AA78" s="12">
        <v>527.85988063529408</v>
      </c>
      <c r="AB78" s="12">
        <v>510.35599448235297</v>
      </c>
      <c r="AC78" s="12">
        <v>510.71462820000005</v>
      </c>
      <c r="AD78" s="12">
        <v>518.44628302352942</v>
      </c>
      <c r="AE78" s="12">
        <v>512.33472450588226</v>
      </c>
      <c r="AF78" s="12">
        <v>519.28162349411764</v>
      </c>
      <c r="AG78" s="12">
        <v>517.85395727058824</v>
      </c>
      <c r="AH78" s="12">
        <v>521.28586637647049</v>
      </c>
      <c r="AI78" s="12">
        <v>524.81791863529406</v>
      </c>
      <c r="AJ78" s="12">
        <v>514.77203828235292</v>
      </c>
      <c r="AK78" s="12">
        <v>512.13489468235298</v>
      </c>
      <c r="AL78" s="12">
        <v>498.33829549411763</v>
      </c>
      <c r="AM78" s="12">
        <v>503.95400143529406</v>
      </c>
      <c r="AN78" s="12">
        <v>499.65411003529408</v>
      </c>
      <c r="AO78" s="12">
        <v>506.54166351764712</v>
      </c>
      <c r="AP78" s="12">
        <v>508.94430374117655</v>
      </c>
      <c r="AQ78" s="12">
        <v>511.97540684705876</v>
      </c>
      <c r="AR78" s="12">
        <v>515.0652394588235</v>
      </c>
      <c r="AS78" s="12">
        <v>517.30196041176475</v>
      </c>
      <c r="AT78" s="12">
        <v>521.6756010117648</v>
      </c>
      <c r="AU78" s="12">
        <v>526.66534002352944</v>
      </c>
      <c r="AV78" s="12">
        <v>532.76720518823538</v>
      </c>
      <c r="AW78" s="12">
        <v>530.12413744705884</v>
      </c>
      <c r="AX78" s="12">
        <v>524.73973835294123</v>
      </c>
      <c r="AY78" s="12">
        <v>510.14337961176471</v>
      </c>
      <c r="AZ78" s="12">
        <v>487.04972894117645</v>
      </c>
      <c r="BA78" s="12">
        <v>469.78112374117654</v>
      </c>
      <c r="BB78" s="12">
        <v>436.28742639999996</v>
      </c>
      <c r="BC78" s="12">
        <v>424.75136035294116</v>
      </c>
      <c r="BD78" s="12">
        <v>0</v>
      </c>
      <c r="BE78" s="12">
        <v>0</v>
      </c>
      <c r="BH78" s="3"/>
    </row>
    <row r="79" spans="2:61">
      <c r="B79" t="s">
        <v>88</v>
      </c>
      <c r="C79" s="3">
        <f t="shared" ref="C79:U79" si="3">AVERAGE(C52:C58)</f>
        <v>78.050567970588233</v>
      </c>
      <c r="D79" s="3">
        <f t="shared" si="3"/>
        <v>85.916601341176474</v>
      </c>
      <c r="E79" s="3">
        <f t="shared" si="3"/>
        <v>30.956056700000001</v>
      </c>
      <c r="F79" s="3">
        <f t="shared" si="3"/>
        <v>539.10085216470588</v>
      </c>
      <c r="G79" s="3">
        <f t="shared" si="3"/>
        <v>517.49728903529399</v>
      </c>
      <c r="H79" s="3">
        <f t="shared" si="3"/>
        <v>3.7271426084705888</v>
      </c>
      <c r="I79" s="3">
        <f t="shared" si="3"/>
        <v>101.50968183529412</v>
      </c>
      <c r="J79" s="3">
        <f t="shared" si="3"/>
        <v>5.335516750470588</v>
      </c>
      <c r="K79" s="3">
        <f t="shared" si="3"/>
        <v>148.53336932941176</v>
      </c>
      <c r="L79" s="3">
        <f t="shared" si="3"/>
        <v>25.08106791529412</v>
      </c>
      <c r="M79" s="3">
        <f t="shared" si="3"/>
        <v>57.134413035294116</v>
      </c>
      <c r="N79" s="3">
        <f t="shared" si="3"/>
        <v>462.61804578823524</v>
      </c>
      <c r="O79" s="3">
        <f t="shared" si="3"/>
        <v>50.812116247058825</v>
      </c>
      <c r="P79" s="3">
        <f t="shared" si="3"/>
        <v>49.496008234117653</v>
      </c>
      <c r="Q79" s="3">
        <f t="shared" si="3"/>
        <v>244.7583125647059</v>
      </c>
      <c r="R79" s="3">
        <f t="shared" si="3"/>
        <v>2400.5270415201171</v>
      </c>
      <c r="S79" s="3">
        <f t="shared" si="3"/>
        <v>0</v>
      </c>
      <c r="T79" s="3">
        <f t="shared" si="3"/>
        <v>0</v>
      </c>
      <c r="U79" s="3">
        <f t="shared" si="3"/>
        <v>5933.8930069301186</v>
      </c>
      <c r="X79" s="12">
        <v>3.9901214450588234</v>
      </c>
      <c r="Y79" s="12">
        <v>3.8647058915294119</v>
      </c>
      <c r="Z79" s="12">
        <v>3.7390667234117645</v>
      </c>
      <c r="AA79" s="12">
        <v>3.7581874309411765</v>
      </c>
      <c r="AB79" s="12">
        <v>3.7655973015294117</v>
      </c>
      <c r="AC79" s="12">
        <v>3.6560360694117646</v>
      </c>
      <c r="AD79" s="12">
        <v>3.7462361579999999</v>
      </c>
      <c r="AE79" s="12">
        <v>3.6906293060000004</v>
      </c>
      <c r="AF79" s="12">
        <v>3.7755990547058826</v>
      </c>
      <c r="AG79" s="12">
        <v>3.7679242777647062</v>
      </c>
      <c r="AH79" s="12">
        <v>3.7579693455294123</v>
      </c>
      <c r="AI79" s="12">
        <v>3.7589885702352936</v>
      </c>
      <c r="AJ79" s="12">
        <v>3.6869380569411767</v>
      </c>
      <c r="AK79" s="12">
        <v>3.6519496481176468</v>
      </c>
      <c r="AL79" s="12">
        <v>3.6572803515294119</v>
      </c>
      <c r="AM79" s="12">
        <v>3.5952789665882356</v>
      </c>
      <c r="AN79" s="12">
        <v>3.7287109629411761</v>
      </c>
      <c r="AO79" s="12">
        <v>3.8058999604705881</v>
      </c>
      <c r="AP79" s="12">
        <v>3.8153283691764708</v>
      </c>
      <c r="AQ79" s="12">
        <v>3.7977763707058823</v>
      </c>
      <c r="AR79" s="12">
        <v>3.7377665261176474</v>
      </c>
      <c r="AS79" s="12">
        <v>3.7650876998823537</v>
      </c>
      <c r="AT79" s="12">
        <v>3.6387975004705879</v>
      </c>
      <c r="AU79" s="12">
        <v>3.5532387552941183</v>
      </c>
      <c r="AV79" s="12">
        <v>3.8104740281176466</v>
      </c>
      <c r="AW79" s="12">
        <v>3.8155573992941179</v>
      </c>
      <c r="AX79" s="12">
        <v>3.8463586510588232</v>
      </c>
      <c r="AY79" s="12">
        <v>3.8399501782352945</v>
      </c>
      <c r="AZ79" s="12">
        <v>3.7465308967058824</v>
      </c>
      <c r="BA79" s="12">
        <v>3.6732257783529412</v>
      </c>
      <c r="BB79" s="12">
        <v>3.6127683636470591</v>
      </c>
      <c r="BC79" s="12">
        <v>3.5973328934117643</v>
      </c>
      <c r="BD79" s="12">
        <v>0</v>
      </c>
      <c r="BE79" s="12">
        <v>0</v>
      </c>
      <c r="BH79" s="3"/>
    </row>
    <row r="80" spans="2:61">
      <c r="X80" s="12">
        <v>91.163541905882354</v>
      </c>
      <c r="Y80" s="12">
        <v>92.833859341176463</v>
      </c>
      <c r="Z80" s="12">
        <v>95.143052529411761</v>
      </c>
      <c r="AA80" s="12">
        <v>94.676271200000002</v>
      </c>
      <c r="AB80" s="12">
        <v>95.507684588235293</v>
      </c>
      <c r="AC80" s="12">
        <v>96.111953576470583</v>
      </c>
      <c r="AD80" s="12">
        <v>99.638583470588244</v>
      </c>
      <c r="AE80" s="12">
        <v>102.20791518823529</v>
      </c>
      <c r="AF80" s="12">
        <v>105.76357688235294</v>
      </c>
      <c r="AG80" s="12">
        <v>103.95378428235296</v>
      </c>
      <c r="AH80" s="12">
        <v>99.428588658823529</v>
      </c>
      <c r="AI80" s="12">
        <v>99.511789094117646</v>
      </c>
      <c r="AJ80" s="12">
        <v>99.842616835294123</v>
      </c>
      <c r="AK80" s="12">
        <v>99.859501905882354</v>
      </c>
      <c r="AL80" s="12">
        <v>97.750297482352948</v>
      </c>
      <c r="AM80" s="12">
        <v>99.064241541176472</v>
      </c>
      <c r="AN80" s="12">
        <v>100.39565183529412</v>
      </c>
      <c r="AO80" s="12">
        <v>94.802632235294112</v>
      </c>
      <c r="AP80" s="12">
        <v>96.42238224705882</v>
      </c>
      <c r="AQ80" s="12">
        <v>96.522019258823519</v>
      </c>
      <c r="AR80" s="12">
        <v>94.883420635294115</v>
      </c>
      <c r="AS80" s="12">
        <v>91.606463364705874</v>
      </c>
      <c r="AT80" s="12">
        <v>96.761983870588239</v>
      </c>
      <c r="AU80" s="12">
        <v>97.479035705882353</v>
      </c>
      <c r="AV80" s="12">
        <v>94.47054605882353</v>
      </c>
      <c r="AW80" s="12">
        <v>98.823706305882354</v>
      </c>
      <c r="AX80" s="12">
        <v>103.18329172941176</v>
      </c>
      <c r="AY80" s="12">
        <v>106.75818069411764</v>
      </c>
      <c r="AZ80" s="12">
        <v>112.30473289411763</v>
      </c>
      <c r="BA80" s="12">
        <v>103.85681212941176</v>
      </c>
      <c r="BB80" s="12">
        <v>101.91106454117647</v>
      </c>
      <c r="BC80" s="12">
        <v>102.66827603529411</v>
      </c>
      <c r="BD80" s="12">
        <v>0</v>
      </c>
      <c r="BE80" s="12">
        <v>0</v>
      </c>
    </row>
    <row r="81" spans="2:66">
      <c r="B81" s="4" t="s">
        <v>123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X81" s="12">
        <v>4.9717014825882355</v>
      </c>
      <c r="Y81" s="12">
        <v>5.0431629928235298</v>
      </c>
      <c r="Z81" s="12">
        <v>4.9626715962352934</v>
      </c>
      <c r="AA81" s="12">
        <v>5.0667905647058822</v>
      </c>
      <c r="AB81" s="12">
        <v>5.0964497285882349</v>
      </c>
      <c r="AC81" s="12">
        <v>5.2639675743529413</v>
      </c>
      <c r="AD81" s="12">
        <v>5.3761841403529411</v>
      </c>
      <c r="AE81" s="12">
        <v>5.3732247141176472</v>
      </c>
      <c r="AF81" s="12">
        <v>5.4006021316470578</v>
      </c>
      <c r="AG81" s="12">
        <v>5.4883738831764708</v>
      </c>
      <c r="AH81" s="12">
        <v>5.4578099898823531</v>
      </c>
      <c r="AI81" s="12">
        <v>5.3778424321176468</v>
      </c>
      <c r="AJ81" s="12">
        <v>5.1939341719999996</v>
      </c>
      <c r="AK81" s="12">
        <v>5.0568299303529409</v>
      </c>
      <c r="AL81" s="12">
        <v>5.1009022482352941</v>
      </c>
      <c r="AM81" s="12">
        <v>5.068449255882352</v>
      </c>
      <c r="AN81" s="12">
        <v>4.9628148384705879</v>
      </c>
      <c r="AO81" s="12">
        <v>5.0281763420000001</v>
      </c>
      <c r="AP81" s="12">
        <v>5.1403259649411766</v>
      </c>
      <c r="AQ81" s="12">
        <v>5.0708614838823527</v>
      </c>
      <c r="AR81" s="12">
        <v>5.1424905255294115</v>
      </c>
      <c r="AS81" s="12">
        <v>5.050209360823529</v>
      </c>
      <c r="AT81" s="12">
        <v>4.8851339081176466</v>
      </c>
      <c r="AU81" s="12">
        <v>4.8978664469411761</v>
      </c>
      <c r="AV81" s="12">
        <v>5.0323691163529416</v>
      </c>
      <c r="AW81" s="12">
        <v>5.0352642167058823</v>
      </c>
      <c r="AX81" s="12">
        <v>5.1476163422352945</v>
      </c>
      <c r="AY81" s="12">
        <v>5.2791351134117646</v>
      </c>
      <c r="AZ81" s="12">
        <v>5.3459742807058817</v>
      </c>
      <c r="BA81" s="12">
        <v>5.3186245370588239</v>
      </c>
      <c r="BB81" s="12">
        <v>5.3677939271764714</v>
      </c>
      <c r="BC81" s="12">
        <v>5.3597602297647065</v>
      </c>
      <c r="BD81" s="12">
        <v>0</v>
      </c>
      <c r="BE81" s="12">
        <v>0</v>
      </c>
      <c r="BG81"/>
    </row>
    <row r="82" spans="2:66">
      <c r="X82" s="12">
        <v>283.69676851764706</v>
      </c>
      <c r="Y82" s="12">
        <v>294.98777197647058</v>
      </c>
      <c r="Z82" s="12">
        <v>243.19724907058821</v>
      </c>
      <c r="AA82" s="12">
        <v>242.38979692941174</v>
      </c>
      <c r="AB82" s="12">
        <v>209.51774727058822</v>
      </c>
      <c r="AC82" s="12">
        <v>179.82066372941176</v>
      </c>
      <c r="AD82" s="12">
        <v>182.91690529411764</v>
      </c>
      <c r="AE82" s="12">
        <v>174.98230836470589</v>
      </c>
      <c r="AF82" s="12">
        <v>162.24575145882352</v>
      </c>
      <c r="AG82" s="12">
        <v>160.96630249411763</v>
      </c>
      <c r="AH82" s="12">
        <v>142.82779345882352</v>
      </c>
      <c r="AI82" s="12">
        <v>137.74757697647061</v>
      </c>
      <c r="AJ82" s="12">
        <v>131.74131995294118</v>
      </c>
      <c r="AK82" s="12">
        <v>129.22253260000002</v>
      </c>
      <c r="AL82" s="12">
        <v>128.88897576470589</v>
      </c>
      <c r="AM82" s="12">
        <v>126.91216349411765</v>
      </c>
      <c r="AN82" s="12">
        <v>129.36960119999998</v>
      </c>
      <c r="AO82" s="12">
        <v>126.28708342352944</v>
      </c>
      <c r="AP82" s="12">
        <v>115.84294292941178</v>
      </c>
      <c r="AQ82" s="12">
        <v>112.43482245882353</v>
      </c>
      <c r="AR82" s="12">
        <v>110.41988341176472</v>
      </c>
      <c r="AS82" s="12">
        <v>108.82744789411765</v>
      </c>
      <c r="AT82" s="12">
        <v>104.07070890588236</v>
      </c>
      <c r="AU82" s="12">
        <v>101.91264884705882</v>
      </c>
      <c r="AV82" s="12">
        <v>104.81343583529413</v>
      </c>
      <c r="AW82" s="12">
        <v>106.02047647058824</v>
      </c>
      <c r="AX82" s="12">
        <v>107.03702429411766</v>
      </c>
      <c r="AY82" s="12">
        <v>108.71081512941178</v>
      </c>
      <c r="AZ82" s="12">
        <v>106.95303450588236</v>
      </c>
      <c r="BA82" s="12">
        <v>102.59180869411765</v>
      </c>
      <c r="BB82" s="12">
        <v>101.58300888235294</v>
      </c>
      <c r="BC82" s="12">
        <v>100.41641852941177</v>
      </c>
      <c r="BD82" s="12">
        <v>0</v>
      </c>
      <c r="BE82" s="12">
        <v>0</v>
      </c>
      <c r="BG82"/>
    </row>
    <row r="83" spans="2:66">
      <c r="B83" s="7" t="s">
        <v>61</v>
      </c>
      <c r="C83" s="11" t="s">
        <v>104</v>
      </c>
      <c r="D83" s="11" t="s">
        <v>80</v>
      </c>
      <c r="E83" s="11" t="s">
        <v>81</v>
      </c>
      <c r="F83" s="11" t="s">
        <v>105</v>
      </c>
      <c r="G83" s="11" t="s">
        <v>82</v>
      </c>
      <c r="H83" s="11" t="s">
        <v>106</v>
      </c>
      <c r="I83" s="11" t="s">
        <v>114</v>
      </c>
      <c r="J83" s="11" t="s">
        <v>107</v>
      </c>
      <c r="K83" s="11" t="s">
        <v>108</v>
      </c>
      <c r="L83" s="11" t="s">
        <v>109</v>
      </c>
      <c r="M83" s="11" t="s">
        <v>110</v>
      </c>
      <c r="N83" s="11" t="s">
        <v>111</v>
      </c>
      <c r="O83" s="11" t="s">
        <v>112</v>
      </c>
      <c r="P83" s="11" t="s">
        <v>83</v>
      </c>
      <c r="Q83" s="11" t="s">
        <v>113</v>
      </c>
      <c r="R83" s="11" t="s">
        <v>116</v>
      </c>
      <c r="S83" s="11" t="s">
        <v>78</v>
      </c>
      <c r="T83" s="11" t="s">
        <v>115</v>
      </c>
      <c r="U83" s="11" t="s">
        <v>79</v>
      </c>
      <c r="X83" s="12">
        <v>25.91026471764706</v>
      </c>
      <c r="Y83" s="12">
        <v>25.554501436470588</v>
      </c>
      <c r="Z83" s="12">
        <v>26.24398690117647</v>
      </c>
      <c r="AA83" s="12">
        <v>24.546531108235293</v>
      </c>
      <c r="AB83" s="12">
        <v>23.876115208235294</v>
      </c>
      <c r="AC83" s="12">
        <v>24.471608872941175</v>
      </c>
      <c r="AD83" s="12">
        <v>24.971740631764707</v>
      </c>
      <c r="AE83" s="12">
        <v>24.26831557294118</v>
      </c>
      <c r="AF83" s="12">
        <v>24.82055869176471</v>
      </c>
      <c r="AG83" s="12">
        <v>25.454971063529413</v>
      </c>
      <c r="AH83" s="12">
        <v>24.828350984705882</v>
      </c>
      <c r="AI83" s="12">
        <v>24.97478030352941</v>
      </c>
      <c r="AJ83" s="12">
        <v>25.154735858823528</v>
      </c>
      <c r="AK83" s="12">
        <v>26.065762931764706</v>
      </c>
      <c r="AL83" s="12">
        <v>26.122372508235294</v>
      </c>
      <c r="AM83" s="12">
        <v>26.211891892941175</v>
      </c>
      <c r="AN83" s="12">
        <v>26.355069044705882</v>
      </c>
      <c r="AO83" s="12">
        <v>26.245634124705884</v>
      </c>
      <c r="AP83" s="12">
        <v>26.451038492941176</v>
      </c>
      <c r="AQ83" s="12">
        <v>26.353507180000001</v>
      </c>
      <c r="AR83" s="12">
        <v>26.087890648235291</v>
      </c>
      <c r="AS83" s="12">
        <v>25.579235351764709</v>
      </c>
      <c r="AT83" s="12">
        <v>25.765701870588234</v>
      </c>
      <c r="AU83" s="12">
        <v>26.012937044705883</v>
      </c>
      <c r="AV83" s="12">
        <v>25.800606909411766</v>
      </c>
      <c r="AW83" s="12">
        <v>25.785679788235292</v>
      </c>
      <c r="AX83" s="12">
        <v>25.83492346235294</v>
      </c>
      <c r="AY83" s="12">
        <v>25.648305059999998</v>
      </c>
      <c r="AZ83" s="12">
        <v>26.703907110588233</v>
      </c>
      <c r="BA83" s="12">
        <v>24.848243691764704</v>
      </c>
      <c r="BB83" s="12">
        <v>24.986851350588235</v>
      </c>
      <c r="BC83" s="12">
        <v>25.3468208</v>
      </c>
      <c r="BD83" s="12">
        <v>0</v>
      </c>
      <c r="BE83" s="12">
        <v>0</v>
      </c>
      <c r="BG83" s="22"/>
      <c r="BJ83" s="15"/>
      <c r="BK83" s="15"/>
      <c r="BL83" s="15"/>
      <c r="BM83" s="15"/>
      <c r="BN83" s="15"/>
    </row>
    <row r="84" spans="2:66">
      <c r="B84" s="7">
        <v>1990</v>
      </c>
      <c r="C84" s="29">
        <v>215.39724549232736</v>
      </c>
      <c r="D84" s="29">
        <v>205.90194260588237</v>
      </c>
      <c r="E84" s="29">
        <v>122.8484335775959</v>
      </c>
      <c r="F84" s="29">
        <v>1220.4985058393863</v>
      </c>
      <c r="G84" s="29">
        <v>1462.8324055846547</v>
      </c>
      <c r="H84" s="29">
        <v>12.77216603592839</v>
      </c>
      <c r="I84" s="29">
        <v>142.51427341457801</v>
      </c>
      <c r="J84" s="29">
        <v>17.431582430849105</v>
      </c>
      <c r="K84" s="29">
        <v>490.50860199156011</v>
      </c>
      <c r="L84" s="29">
        <v>85.744313543734023</v>
      </c>
      <c r="M84" s="29">
        <v>139.21435740757033</v>
      </c>
      <c r="N84" s="29">
        <v>801.61165607979547</v>
      </c>
      <c r="O84" s="29">
        <v>100.53256718772377</v>
      </c>
      <c r="P84" s="29">
        <v>137.73002171836316</v>
      </c>
      <c r="Q84" s="29">
        <v>1179.9089494276213</v>
      </c>
      <c r="R84" s="29">
        <v>6335.4470223375702</v>
      </c>
      <c r="S84" s="29">
        <v>182.49454032173912</v>
      </c>
      <c r="T84" s="29">
        <v>235.24035877391307</v>
      </c>
      <c r="U84" s="29">
        <v>14037.114322257332</v>
      </c>
      <c r="X84" s="12">
        <v>60.053059442352939</v>
      </c>
      <c r="Y84" s="12">
        <v>60.008370544705883</v>
      </c>
      <c r="Z84" s="12">
        <v>59.15598056941176</v>
      </c>
      <c r="AA84" s="12">
        <v>58.308496169411768</v>
      </c>
      <c r="AB84" s="12">
        <v>57.795656083529416</v>
      </c>
      <c r="AC84" s="12">
        <v>57.606583209411774</v>
      </c>
      <c r="AD84" s="12">
        <v>58.501051988235297</v>
      </c>
      <c r="AE84" s="12">
        <v>57.841098930588231</v>
      </c>
      <c r="AF84" s="12">
        <v>56.084725743529418</v>
      </c>
      <c r="AG84" s="12">
        <v>58.342545882352944</v>
      </c>
      <c r="AH84" s="12">
        <v>60.30437023882353</v>
      </c>
      <c r="AI84" s="12">
        <v>57.949553307058828</v>
      </c>
      <c r="AJ84" s="12">
        <v>56.225509982352946</v>
      </c>
      <c r="AK84" s="12">
        <v>53.193087162352938</v>
      </c>
      <c r="AL84" s="12">
        <v>54.261635037647068</v>
      </c>
      <c r="AM84" s="12">
        <v>50.670584670588234</v>
      </c>
      <c r="AN84" s="12">
        <v>49.908036780000003</v>
      </c>
      <c r="AO84" s="12">
        <v>50.522955123529407</v>
      </c>
      <c r="AP84" s="12">
        <v>49.488367188235294</v>
      </c>
      <c r="AQ84" s="12">
        <v>47.925010823529412</v>
      </c>
      <c r="AR84" s="12">
        <v>47.166006571764711</v>
      </c>
      <c r="AS84" s="12">
        <v>46.976813775294119</v>
      </c>
      <c r="AT84" s="12">
        <v>46.044375555294117</v>
      </c>
      <c r="AU84" s="12">
        <v>44.950955815294115</v>
      </c>
      <c r="AV84" s="12">
        <v>46.718959378823527</v>
      </c>
      <c r="AW84" s="12">
        <v>47.491550136470593</v>
      </c>
      <c r="AX84" s="12">
        <v>47.868735155294118</v>
      </c>
      <c r="AY84" s="12">
        <v>48.57430588705882</v>
      </c>
      <c r="AZ84" s="12">
        <v>48.670096794117647</v>
      </c>
      <c r="BA84" s="12">
        <v>49.81242275058824</v>
      </c>
      <c r="BB84" s="12">
        <v>50.478055320000003</v>
      </c>
      <c r="BC84" s="12">
        <v>50.540149594117644</v>
      </c>
      <c r="BD84" s="12">
        <v>0</v>
      </c>
      <c r="BE84" s="12">
        <v>0</v>
      </c>
      <c r="BH84" s="3"/>
      <c r="BI84" s="3"/>
      <c r="BJ84" s="15"/>
      <c r="BK84" s="15"/>
      <c r="BL84" s="15"/>
      <c r="BM84" s="16"/>
      <c r="BN84" s="16"/>
    </row>
    <row r="85" spans="2:66">
      <c r="B85" s="7">
        <v>1991</v>
      </c>
      <c r="C85" s="29">
        <v>215.12581690281331</v>
      </c>
      <c r="D85" s="29">
        <v>216.75095330716113</v>
      </c>
      <c r="E85" s="29">
        <v>120.72119073017903</v>
      </c>
      <c r="F85" s="29">
        <v>1231.4176712675192</v>
      </c>
      <c r="G85" s="29">
        <v>1330.8264360516623</v>
      </c>
      <c r="H85" s="29">
        <v>12.267520500225064</v>
      </c>
      <c r="I85" s="29">
        <v>144.95753465421996</v>
      </c>
      <c r="J85" s="29">
        <v>19.268082062388746</v>
      </c>
      <c r="K85" s="29">
        <v>498.45294038951408</v>
      </c>
      <c r="L85" s="29">
        <v>83.454444601687982</v>
      </c>
      <c r="M85" s="29">
        <v>143.53353184470586</v>
      </c>
      <c r="N85" s="29">
        <v>811.92953841534518</v>
      </c>
      <c r="O85" s="29">
        <v>98.808039613043476</v>
      </c>
      <c r="P85" s="29">
        <v>137.36879662757033</v>
      </c>
      <c r="Q85" s="29">
        <v>1158.6981225575448</v>
      </c>
      <c r="R85" s="29">
        <v>6223.5806195255809</v>
      </c>
      <c r="S85" s="29">
        <v>190.13040693043476</v>
      </c>
      <c r="T85" s="29">
        <v>245.0831957</v>
      </c>
      <c r="U85" s="29">
        <v>13434.979816040821</v>
      </c>
      <c r="X85" s="12">
        <v>402.49657090588238</v>
      </c>
      <c r="Y85" s="12">
        <v>400.7207014588235</v>
      </c>
      <c r="Z85" s="12">
        <v>404.34106876470594</v>
      </c>
      <c r="AA85" s="12">
        <v>387.56261501176465</v>
      </c>
      <c r="AB85" s="12">
        <v>406.5579692588235</v>
      </c>
      <c r="AC85" s="12">
        <v>404.91587475294119</v>
      </c>
      <c r="AD85" s="12">
        <v>443.00396041176469</v>
      </c>
      <c r="AE85" s="12">
        <v>439.55151058823532</v>
      </c>
      <c r="AF85" s="12">
        <v>463.4214237882353</v>
      </c>
      <c r="AG85" s="12">
        <v>453.4561148352941</v>
      </c>
      <c r="AH85" s="12">
        <v>472.05794382352946</v>
      </c>
      <c r="AI85" s="12">
        <v>472.80342035294115</v>
      </c>
      <c r="AJ85" s="12">
        <v>466.1078814</v>
      </c>
      <c r="AK85" s="12">
        <v>470.92802572941173</v>
      </c>
      <c r="AL85" s="12">
        <v>447.76888569411761</v>
      </c>
      <c r="AM85" s="12">
        <v>418.9305283882353</v>
      </c>
      <c r="AN85" s="12">
        <v>414.83393411764706</v>
      </c>
      <c r="AO85" s="12">
        <v>420.17655021176466</v>
      </c>
      <c r="AP85" s="12">
        <v>379.21071258823531</v>
      </c>
      <c r="AQ85" s="12">
        <v>376.34258842352938</v>
      </c>
      <c r="AR85" s="12">
        <v>375.81927517647057</v>
      </c>
      <c r="AS85" s="12">
        <v>368.46148763529413</v>
      </c>
      <c r="AT85" s="12">
        <v>365.75738096470593</v>
      </c>
      <c r="AU85" s="12">
        <v>368.37919909411767</v>
      </c>
      <c r="AV85" s="12">
        <v>384.08592352941173</v>
      </c>
      <c r="AW85" s="12">
        <v>387.47310922352938</v>
      </c>
      <c r="AX85" s="12">
        <v>387.87321629411764</v>
      </c>
      <c r="AY85" s="12">
        <v>401.5705589411765</v>
      </c>
      <c r="AZ85" s="12">
        <v>398.54008954117643</v>
      </c>
      <c r="BA85" s="12">
        <v>393.40036556470585</v>
      </c>
      <c r="BB85" s="12">
        <v>404.00212999999997</v>
      </c>
      <c r="BC85" s="12">
        <v>394.28595590588236</v>
      </c>
      <c r="BD85" s="12">
        <v>0</v>
      </c>
      <c r="BE85" s="12">
        <v>0</v>
      </c>
      <c r="BH85" s="3"/>
      <c r="BI85" s="3"/>
      <c r="BJ85" s="15"/>
      <c r="BK85" s="15"/>
      <c r="BL85" s="15"/>
      <c r="BM85" s="16"/>
      <c r="BN85" s="16"/>
    </row>
    <row r="86" spans="2:66">
      <c r="B86" s="7">
        <v>1992</v>
      </c>
      <c r="C86" s="29">
        <v>215.56485708721226</v>
      </c>
      <c r="D86" s="29">
        <v>200.42306721508953</v>
      </c>
      <c r="E86" s="29">
        <v>114.94346490547315</v>
      </c>
      <c r="F86" s="29">
        <v>1221.5705859232737</v>
      </c>
      <c r="G86" s="29">
        <v>1283.6966267749362</v>
      </c>
      <c r="H86" s="29">
        <v>12.799690250368286</v>
      </c>
      <c r="I86" s="29">
        <v>149.90540739462915</v>
      </c>
      <c r="J86" s="29">
        <v>19.234293658409207</v>
      </c>
      <c r="K86" s="29">
        <v>442.46180224450126</v>
      </c>
      <c r="L86" s="29">
        <v>85.41828240987212</v>
      </c>
      <c r="M86" s="29">
        <v>149.1075659781074</v>
      </c>
      <c r="N86" s="29">
        <v>821.33534424296681</v>
      </c>
      <c r="O86" s="29">
        <v>96.393136314373407</v>
      </c>
      <c r="P86" s="29">
        <v>133.94898068588236</v>
      </c>
      <c r="Q86" s="29">
        <v>1134.5546243115089</v>
      </c>
      <c r="R86" s="29">
        <v>6081.3577293966036</v>
      </c>
      <c r="S86" s="29">
        <v>204.45363339130432</v>
      </c>
      <c r="T86" s="29">
        <v>263.54621890434782</v>
      </c>
      <c r="U86" s="29">
        <v>13135.619135818972</v>
      </c>
      <c r="X86" s="12">
        <v>56.56416685294117</v>
      </c>
      <c r="Y86" s="12">
        <v>55.786887100000001</v>
      </c>
      <c r="Z86" s="12">
        <v>55.413287431764701</v>
      </c>
      <c r="AA86" s="12">
        <v>54.622880941176462</v>
      </c>
      <c r="AB86" s="12">
        <v>54.336251364705888</v>
      </c>
      <c r="AC86" s="12">
        <v>54.116772178823524</v>
      </c>
      <c r="AD86" s="12">
        <v>53.117575337647061</v>
      </c>
      <c r="AE86" s="12">
        <v>51.337221443529415</v>
      </c>
      <c r="AF86" s="12">
        <v>51.110052683529418</v>
      </c>
      <c r="AG86" s="12">
        <v>50.818030364705876</v>
      </c>
      <c r="AH86" s="12">
        <v>51.234676994117642</v>
      </c>
      <c r="AI86" s="12">
        <v>51.29166960235294</v>
      </c>
      <c r="AJ86" s="12">
        <v>50.461140495294124</v>
      </c>
      <c r="AK86" s="12">
        <v>49.432022145882357</v>
      </c>
      <c r="AL86" s="12">
        <v>48.995322287058826</v>
      </c>
      <c r="AM86" s="12">
        <v>49.489291509411764</v>
      </c>
      <c r="AN86" s="12">
        <v>49.577531730588234</v>
      </c>
      <c r="AO86" s="12">
        <v>50.06914678705882</v>
      </c>
      <c r="AP86" s="12">
        <v>49.624125040000003</v>
      </c>
      <c r="AQ86" s="12">
        <v>48.15689432235294</v>
      </c>
      <c r="AR86" s="12">
        <v>47.794110848235292</v>
      </c>
      <c r="AS86" s="12">
        <v>46.9212457</v>
      </c>
      <c r="AT86" s="12">
        <v>46.418333944705886</v>
      </c>
      <c r="AU86" s="12">
        <v>45.804490356470588</v>
      </c>
      <c r="AV86" s="12">
        <v>46.119020038823528</v>
      </c>
      <c r="AW86" s="12">
        <v>45.456806796470588</v>
      </c>
      <c r="AX86" s="12">
        <v>45.343621111764705</v>
      </c>
      <c r="AY86" s="12">
        <v>45.270293583529408</v>
      </c>
      <c r="AZ86" s="12">
        <v>44.787427703529417</v>
      </c>
      <c r="BA86" s="12">
        <v>44.142904317647059</v>
      </c>
      <c r="BB86" s="12">
        <v>43.915108522352938</v>
      </c>
      <c r="BC86" s="12">
        <v>44.301963942352948</v>
      </c>
      <c r="BD86" s="12">
        <v>0</v>
      </c>
      <c r="BE86" s="12">
        <v>0</v>
      </c>
      <c r="BH86" s="3"/>
      <c r="BI86" s="3"/>
      <c r="BJ86" s="15"/>
      <c r="BK86" s="15"/>
      <c r="BL86" s="15"/>
      <c r="BM86" s="16"/>
      <c r="BN86" s="16"/>
    </row>
    <row r="87" spans="2:66">
      <c r="B87" s="7">
        <v>1993</v>
      </c>
      <c r="C87" s="29">
        <v>214.09258211943734</v>
      </c>
      <c r="D87" s="29">
        <v>197.43152390920716</v>
      </c>
      <c r="E87" s="29">
        <v>116.99763444245524</v>
      </c>
      <c r="F87" s="29">
        <v>1181.1295558659845</v>
      </c>
      <c r="G87" s="29">
        <v>1246.3472476787724</v>
      </c>
      <c r="H87" s="29">
        <v>13.285772165289004</v>
      </c>
      <c r="I87" s="29">
        <v>147.16693803913043</v>
      </c>
      <c r="J87" s="29">
        <v>18.652212883401535</v>
      </c>
      <c r="K87" s="29">
        <v>436.25585822071605</v>
      </c>
      <c r="L87" s="29">
        <v>85.353981095191813</v>
      </c>
      <c r="M87" s="29">
        <v>145.24494954332482</v>
      </c>
      <c r="N87" s="29">
        <v>785.65746905524293</v>
      </c>
      <c r="O87" s="29">
        <v>91.948165228132979</v>
      </c>
      <c r="P87" s="29">
        <v>130.97827495350384</v>
      </c>
      <c r="Q87" s="29">
        <v>1088.7294516286445</v>
      </c>
      <c r="R87" s="29">
        <v>5899.2716168284342</v>
      </c>
      <c r="S87" s="29">
        <v>199.56547991739131</v>
      </c>
      <c r="T87" s="29">
        <v>257.2452579565217</v>
      </c>
      <c r="U87" s="29">
        <v>12489.984667379937</v>
      </c>
      <c r="X87" s="12">
        <v>49.699292827058827</v>
      </c>
      <c r="Y87" s="12">
        <v>48.053108262352943</v>
      </c>
      <c r="Z87" s="12">
        <v>48.929744985882351</v>
      </c>
      <c r="AA87" s="12">
        <v>49.950358631764701</v>
      </c>
      <c r="AB87" s="12">
        <v>50.811339567058823</v>
      </c>
      <c r="AC87" s="12">
        <v>50.346440389411761</v>
      </c>
      <c r="AD87" s="12">
        <v>50.418880770588238</v>
      </c>
      <c r="AE87" s="12">
        <v>51.460676787058823</v>
      </c>
      <c r="AF87" s="12">
        <v>50.957111940000004</v>
      </c>
      <c r="AG87" s="12">
        <v>49.713007490588232</v>
      </c>
      <c r="AH87" s="12">
        <v>49.132815718823529</v>
      </c>
      <c r="AI87" s="12">
        <v>48.677991163529413</v>
      </c>
      <c r="AJ87" s="12">
        <v>48.261895590588239</v>
      </c>
      <c r="AK87" s="12">
        <v>48.268558948235295</v>
      </c>
      <c r="AL87" s="12">
        <v>48.481906957647055</v>
      </c>
      <c r="AM87" s="12">
        <v>47.27470267882353</v>
      </c>
      <c r="AN87" s="12">
        <v>46.50538347411765</v>
      </c>
      <c r="AO87" s="12">
        <v>46.226297394117651</v>
      </c>
      <c r="AP87" s="12">
        <v>46.608623476470591</v>
      </c>
      <c r="AQ87" s="12">
        <v>44.293064068235296</v>
      </c>
      <c r="AR87" s="12">
        <v>44.739211291764704</v>
      </c>
      <c r="AS87" s="12">
        <v>44.447991148235296</v>
      </c>
      <c r="AT87" s="12">
        <v>43.512366421176473</v>
      </c>
      <c r="AU87" s="12">
        <v>44.278860582352934</v>
      </c>
      <c r="AV87" s="12">
        <v>44.210325031764704</v>
      </c>
      <c r="AW87" s="12">
        <v>44.265656424705881</v>
      </c>
      <c r="AX87" s="12">
        <v>43.222424675294121</v>
      </c>
      <c r="AY87" s="12">
        <v>43.397422641176469</v>
      </c>
      <c r="AZ87" s="12">
        <v>43.255034422352935</v>
      </c>
      <c r="BA87" s="12">
        <v>42.685526445882353</v>
      </c>
      <c r="BB87" s="12">
        <v>42.805863923529415</v>
      </c>
      <c r="BC87" s="12">
        <v>41.997954772941178</v>
      </c>
      <c r="BD87" s="12">
        <v>0</v>
      </c>
      <c r="BE87" s="12">
        <v>0</v>
      </c>
      <c r="BH87" s="3"/>
      <c r="BI87" s="3"/>
      <c r="BJ87" s="15"/>
      <c r="BK87" s="15"/>
      <c r="BL87" s="15"/>
      <c r="BM87" s="16"/>
      <c r="BN87" s="16"/>
    </row>
    <row r="88" spans="2:66">
      <c r="B88" s="7">
        <v>1994</v>
      </c>
      <c r="C88" s="29">
        <v>213.64650263836319</v>
      </c>
      <c r="D88" s="29">
        <v>194.35437820664961</v>
      </c>
      <c r="E88" s="29">
        <v>118.1689917692583</v>
      </c>
      <c r="F88" s="29">
        <v>1149.9714241002557</v>
      </c>
      <c r="G88" s="29">
        <v>1188.7613612214834</v>
      </c>
      <c r="H88" s="29">
        <v>13.088936245877239</v>
      </c>
      <c r="I88" s="29">
        <v>147.95168662736575</v>
      </c>
      <c r="J88" s="29">
        <v>17.613470100327365</v>
      </c>
      <c r="K88" s="29">
        <v>390.93879194015346</v>
      </c>
      <c r="L88" s="29">
        <v>86.095073347365727</v>
      </c>
      <c r="M88" s="29">
        <v>144.68650089657291</v>
      </c>
      <c r="N88" s="29">
        <v>806.41078443273659</v>
      </c>
      <c r="O88" s="29">
        <v>90.853805925575443</v>
      </c>
      <c r="P88" s="29">
        <v>132.7306556105371</v>
      </c>
      <c r="Q88" s="29">
        <v>1076.4570782393862</v>
      </c>
      <c r="R88" s="29">
        <v>5771.7294413019081</v>
      </c>
      <c r="S88" s="29">
        <v>204.82741500869565</v>
      </c>
      <c r="T88" s="29">
        <v>264.02803346956517</v>
      </c>
      <c r="U88" s="29">
        <v>12059.21692617394</v>
      </c>
      <c r="X88" s="12">
        <v>252.06911890588231</v>
      </c>
      <c r="Y88" s="12">
        <v>255.07855347058825</v>
      </c>
      <c r="Z88" s="12">
        <v>243.84281509411764</v>
      </c>
      <c r="AA88" s="12">
        <v>240.83882397647062</v>
      </c>
      <c r="AB88" s="12">
        <v>245.14706571764708</v>
      </c>
      <c r="AC88" s="12">
        <v>240.87742354117648</v>
      </c>
      <c r="AD88" s="12">
        <v>246.15642478823531</v>
      </c>
      <c r="AE88" s="12">
        <v>254.63486275294119</v>
      </c>
      <c r="AF88" s="12">
        <v>254.15408521176468</v>
      </c>
      <c r="AG88" s="12">
        <v>248.6736534470588</v>
      </c>
      <c r="AH88" s="12">
        <v>243.78406607058824</v>
      </c>
      <c r="AI88" s="12">
        <v>241.22030577647061</v>
      </c>
      <c r="AJ88" s="12">
        <v>237.49444805882354</v>
      </c>
      <c r="AK88" s="12">
        <v>233.34676663529413</v>
      </c>
      <c r="AL88" s="12">
        <v>237.45976050588234</v>
      </c>
      <c r="AM88" s="12">
        <v>231.66230738823529</v>
      </c>
      <c r="AN88" s="12">
        <v>228.3399002705882</v>
      </c>
      <c r="AO88" s="12">
        <v>225.53286559999998</v>
      </c>
      <c r="AP88" s="12">
        <v>211.95403130588235</v>
      </c>
      <c r="AQ88" s="12">
        <v>214.25403695294119</v>
      </c>
      <c r="AR88" s="12">
        <v>215.42699129411764</v>
      </c>
      <c r="AS88" s="12">
        <v>214.97777881176469</v>
      </c>
      <c r="AT88" s="12">
        <v>214.25919965882352</v>
      </c>
      <c r="AU88" s="12">
        <v>210.45382465882352</v>
      </c>
      <c r="AV88" s="12">
        <v>219.7206489882353</v>
      </c>
      <c r="AW88" s="12">
        <v>221.55741052941175</v>
      </c>
      <c r="AX88" s="12">
        <v>223.18456901176472</v>
      </c>
      <c r="AY88" s="12">
        <v>225.70077583529411</v>
      </c>
      <c r="AZ88" s="12">
        <v>222.39916588235295</v>
      </c>
      <c r="BA88" s="12">
        <v>221.7036438235294</v>
      </c>
      <c r="BB88" s="12">
        <v>214.22430342352939</v>
      </c>
      <c r="BC88" s="12">
        <v>218.26336905882351</v>
      </c>
      <c r="BD88" s="12">
        <v>0</v>
      </c>
      <c r="BE88" s="12">
        <v>0</v>
      </c>
      <c r="BH88" s="3"/>
      <c r="BI88" s="3"/>
      <c r="BJ88" s="15"/>
      <c r="BK88" s="15"/>
      <c r="BL88" s="15"/>
      <c r="BM88" s="16"/>
      <c r="BN88" s="16"/>
    </row>
    <row r="89" spans="2:66">
      <c r="B89">
        <v>1995</v>
      </c>
      <c r="C89" s="29">
        <v>211.92974466624042</v>
      </c>
      <c r="D89" s="29">
        <v>182.62030217314577</v>
      </c>
      <c r="E89" s="29">
        <v>111.69580791836319</v>
      </c>
      <c r="F89" s="29">
        <v>1143.1002004649617</v>
      </c>
      <c r="G89" s="29">
        <v>1170.7980875043479</v>
      </c>
      <c r="H89" s="29">
        <v>13.463776559846547</v>
      </c>
      <c r="I89" s="29">
        <v>148.09681121994885</v>
      </c>
      <c r="J89" s="29">
        <v>15.955803435657291</v>
      </c>
      <c r="K89" s="29">
        <v>356.73541232071614</v>
      </c>
      <c r="L89" s="29">
        <v>90.080962807723779</v>
      </c>
      <c r="M89" s="29">
        <v>147.99502470941175</v>
      </c>
      <c r="N89" s="29">
        <v>806.68878414424557</v>
      </c>
      <c r="O89" s="29">
        <v>89.365831965780046</v>
      </c>
      <c r="P89" s="29">
        <v>128.83784998071613</v>
      </c>
      <c r="Q89" s="29">
        <v>1032.1993553672635</v>
      </c>
      <c r="R89" s="29">
        <v>5649.5637552383678</v>
      </c>
      <c r="S89" s="29">
        <v>211.76499518695655</v>
      </c>
      <c r="T89" s="29">
        <v>272.97076042173916</v>
      </c>
      <c r="U89" s="29">
        <v>11755.406926515596</v>
      </c>
      <c r="X89" s="12">
        <v>2617.0693134723533</v>
      </c>
      <c r="Y89" s="12">
        <v>2557.4833541690591</v>
      </c>
      <c r="Z89" s="12">
        <v>2489.9132649596468</v>
      </c>
      <c r="AA89" s="12">
        <v>2452.9408609579996</v>
      </c>
      <c r="AB89" s="12">
        <v>2416.539510533647</v>
      </c>
      <c r="AC89" s="12">
        <v>2380.2984723214122</v>
      </c>
      <c r="AD89" s="12">
        <v>2438.398619833647</v>
      </c>
      <c r="AE89" s="12">
        <v>2425.3212795271761</v>
      </c>
      <c r="AF89" s="12">
        <v>2441.8695503357644</v>
      </c>
      <c r="AG89" s="12">
        <v>2417.7090456927058</v>
      </c>
      <c r="AH89" s="12">
        <v>2418.9033649883531</v>
      </c>
      <c r="AI89" s="12">
        <v>2404.3632638776467</v>
      </c>
      <c r="AJ89" s="12">
        <v>2360.1339514924703</v>
      </c>
      <c r="AK89" s="12">
        <v>2335.3888347267057</v>
      </c>
      <c r="AL89" s="12">
        <v>2291.9924453209414</v>
      </c>
      <c r="AM89" s="12">
        <v>2253.7981776824704</v>
      </c>
      <c r="AN89" s="12">
        <v>2230.5293363261176</v>
      </c>
      <c r="AO89" s="12">
        <v>2227.7207833118823</v>
      </c>
      <c r="AP89" s="12">
        <v>2174.377345947059</v>
      </c>
      <c r="AQ89" s="12">
        <v>2156.8462328263527</v>
      </c>
      <c r="AR89" s="12">
        <v>2147.9592281469409</v>
      </c>
      <c r="AS89" s="12">
        <v>2134.7684897642357</v>
      </c>
      <c r="AT89" s="12">
        <v>2127.8499295685888</v>
      </c>
      <c r="AU89" s="12">
        <v>2117.3678489657646</v>
      </c>
      <c r="AV89" s="12">
        <v>2155.5349394221175</v>
      </c>
      <c r="AW89" s="12">
        <v>2166.6191673230587</v>
      </c>
      <c r="AX89" s="12">
        <v>2167.3505616815296</v>
      </c>
      <c r="AY89" s="12">
        <v>2173.5391569598819</v>
      </c>
      <c r="AZ89" s="12">
        <v>2144.7659533950591</v>
      </c>
      <c r="BA89" s="12">
        <v>2085.6705369977649</v>
      </c>
      <c r="BB89" s="12">
        <v>2037.1815465284706</v>
      </c>
      <c r="BC89" s="12">
        <v>2001.3937973325883</v>
      </c>
      <c r="BD89" s="12">
        <v>0</v>
      </c>
      <c r="BE89" s="12">
        <v>0</v>
      </c>
      <c r="BH89" s="3"/>
      <c r="BI89" s="3"/>
      <c r="BJ89" s="15"/>
      <c r="BK89" s="15"/>
      <c r="BL89" s="15"/>
      <c r="BM89" s="16"/>
      <c r="BN89" s="16"/>
    </row>
    <row r="90" spans="2:66">
      <c r="B90">
        <v>1996</v>
      </c>
      <c r="C90" s="29">
        <v>205.77730964322251</v>
      </c>
      <c r="D90" s="29">
        <v>189.04080575882352</v>
      </c>
      <c r="E90" s="29">
        <v>114.07492630757034</v>
      </c>
      <c r="F90" s="29">
        <v>1139.6222819309464</v>
      </c>
      <c r="G90" s="29">
        <v>1153.109025632225</v>
      </c>
      <c r="H90" s="29">
        <v>13.705450293652174</v>
      </c>
      <c r="I90" s="29">
        <v>152.74228352710998</v>
      </c>
      <c r="J90" s="29">
        <v>16.106497251657288</v>
      </c>
      <c r="K90" s="29">
        <v>356.35517117672634</v>
      </c>
      <c r="L90" s="29">
        <v>93.397599501329921</v>
      </c>
      <c r="M90" s="29">
        <v>143.36971205780051</v>
      </c>
      <c r="N90" s="29">
        <v>840.3939369769821</v>
      </c>
      <c r="O90" s="29">
        <v>86.73570822895141</v>
      </c>
      <c r="P90" s="29">
        <v>127.3755401488491</v>
      </c>
      <c r="Q90" s="29">
        <v>1012.9870466578005</v>
      </c>
      <c r="R90" s="29">
        <v>5644.7932950936465</v>
      </c>
      <c r="S90" s="29">
        <v>216.04446493913042</v>
      </c>
      <c r="T90" s="29">
        <v>278.48711173043478</v>
      </c>
      <c r="U90" s="29">
        <v>11648.601810243676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H90" s="3"/>
      <c r="BI90" s="3"/>
      <c r="BJ90" s="15"/>
      <c r="BK90" s="15"/>
      <c r="BL90" s="15"/>
      <c r="BM90" s="16"/>
      <c r="BN90" s="16"/>
    </row>
    <row r="91" spans="2:66">
      <c r="B91">
        <v>1997</v>
      </c>
      <c r="C91" s="29">
        <v>199.69949014629157</v>
      </c>
      <c r="D91" s="29">
        <v>173.9980116465473</v>
      </c>
      <c r="E91" s="29">
        <v>113.43823911948847</v>
      </c>
      <c r="F91" s="29">
        <v>1116.1670607867009</v>
      </c>
      <c r="G91" s="29">
        <v>1124.1194614624042</v>
      </c>
      <c r="H91" s="29">
        <v>13.58679974947826</v>
      </c>
      <c r="I91" s="29">
        <v>153.66305273171355</v>
      </c>
      <c r="J91" s="29">
        <v>16.155916375421995</v>
      </c>
      <c r="K91" s="29">
        <v>339.82512913427115</v>
      </c>
      <c r="L91" s="29">
        <v>95.263473372941178</v>
      </c>
      <c r="M91" s="29">
        <v>143.42611681319693</v>
      </c>
      <c r="N91" s="29">
        <v>843.49551624040919</v>
      </c>
      <c r="O91" s="29">
        <v>83.653781365268543</v>
      </c>
      <c r="P91" s="29">
        <v>124.95636493923274</v>
      </c>
      <c r="Q91" s="29">
        <v>966.28303257902814</v>
      </c>
      <c r="R91" s="29">
        <v>5507.7314464623942</v>
      </c>
      <c r="S91" s="29">
        <v>221.32425952608696</v>
      </c>
      <c r="T91" s="29">
        <v>285.29290863043479</v>
      </c>
      <c r="U91" s="29">
        <v>11484.194699387333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H91" s="3"/>
      <c r="BI91" s="3"/>
      <c r="BJ91" s="17"/>
      <c r="BK91" s="15"/>
      <c r="BL91" s="15"/>
      <c r="BM91" s="18"/>
      <c r="BN91" s="16"/>
    </row>
    <row r="92" spans="2:66">
      <c r="B92">
        <v>1998</v>
      </c>
      <c r="C92" s="29">
        <v>198.5240450690537</v>
      </c>
      <c r="D92" s="29">
        <v>168.01964146828647</v>
      </c>
      <c r="E92" s="29">
        <v>108.9921690396931</v>
      </c>
      <c r="F92" s="29">
        <v>1122.5473374956523</v>
      </c>
      <c r="G92" s="29">
        <v>1122.0517561897698</v>
      </c>
      <c r="H92" s="29">
        <v>13.337026539923274</v>
      </c>
      <c r="I92" s="29">
        <v>160.05649205626599</v>
      </c>
      <c r="J92" s="29">
        <v>15.976726002516624</v>
      </c>
      <c r="K92" s="29">
        <v>321.08346768056265</v>
      </c>
      <c r="L92" s="29">
        <v>96.223475074373397</v>
      </c>
      <c r="M92" s="29">
        <v>145.60217605222508</v>
      </c>
      <c r="N92" s="29">
        <v>866.28859722301786</v>
      </c>
      <c r="O92" s="29">
        <v>83.297708274833766</v>
      </c>
      <c r="P92" s="29">
        <v>121.49245839652174</v>
      </c>
      <c r="Q92" s="29">
        <v>942.00038360306905</v>
      </c>
      <c r="R92" s="29">
        <v>5485.4934601657642</v>
      </c>
      <c r="S92" s="29">
        <v>227.64785004347826</v>
      </c>
      <c r="T92" s="29">
        <v>293.44418648695654</v>
      </c>
      <c r="U92" s="29">
        <v>11346.908182816544</v>
      </c>
      <c r="X92" s="12">
        <v>7119.8879848921151</v>
      </c>
      <c r="Y92" s="12">
        <v>6880.651359905648</v>
      </c>
      <c r="Z92" s="12">
        <v>6793.6387167254097</v>
      </c>
      <c r="AA92" s="12">
        <v>6464.2528484165905</v>
      </c>
      <c r="AB92" s="12">
        <v>6288.2220120769425</v>
      </c>
      <c r="AC92" s="12">
        <v>6152.3776794677651</v>
      </c>
      <c r="AD92" s="12">
        <v>6097.6461139917637</v>
      </c>
      <c r="AE92" s="12">
        <v>6019.1780095909417</v>
      </c>
      <c r="AF92" s="12">
        <v>5978.6169879865874</v>
      </c>
      <c r="AG92" s="12">
        <v>5928.1404736449422</v>
      </c>
      <c r="AH92" s="12">
        <v>5851.9353303534126</v>
      </c>
      <c r="AI92" s="12">
        <v>5853.5256902236479</v>
      </c>
      <c r="AJ92" s="12">
        <v>5913.9931350747056</v>
      </c>
      <c r="AK92" s="12">
        <v>5991.8614216365886</v>
      </c>
      <c r="AL92" s="12">
        <v>6073.0457993775317</v>
      </c>
      <c r="AM92" s="12">
        <v>6141.7194989211775</v>
      </c>
      <c r="AN92" s="12">
        <v>6170.1391332782332</v>
      </c>
      <c r="AO92" s="12">
        <v>6180.2619791911748</v>
      </c>
      <c r="AP92" s="12">
        <v>6143.2903469807043</v>
      </c>
      <c r="AQ92" s="12">
        <v>6122.0037472028243</v>
      </c>
      <c r="AR92" s="12">
        <v>6078.1373159878822</v>
      </c>
      <c r="AS92" s="12">
        <v>6114.8382322003545</v>
      </c>
      <c r="AT92" s="12">
        <v>6189.6189725267059</v>
      </c>
      <c r="AU92" s="12">
        <v>6215.424749074471</v>
      </c>
      <c r="AV92" s="12">
        <v>6228.9972335244729</v>
      </c>
      <c r="AW92" s="12">
        <v>6274.5910858647048</v>
      </c>
      <c r="AX92" s="12">
        <v>6341.294288536119</v>
      </c>
      <c r="AY92" s="12">
        <v>6428.8298326041186</v>
      </c>
      <c r="AZ92" s="12">
        <v>6453.0957466738819</v>
      </c>
      <c r="BA92" s="12">
        <v>6653.4810413004707</v>
      </c>
      <c r="BB92" s="12">
        <v>6757.0936685321158</v>
      </c>
      <c r="BC92" s="12">
        <v>7027.7781846720009</v>
      </c>
      <c r="BD92" s="12">
        <v>0</v>
      </c>
      <c r="BE92" s="12">
        <v>0</v>
      </c>
      <c r="BH92" s="3"/>
      <c r="BI92" s="3"/>
      <c r="BJ92" s="15"/>
      <c r="BK92" s="15"/>
      <c r="BL92" s="15"/>
      <c r="BM92" s="16"/>
      <c r="BN92" s="16"/>
    </row>
    <row r="93" spans="2:66">
      <c r="B93">
        <v>1999</v>
      </c>
      <c r="C93" s="29">
        <v>188.76993162910486</v>
      </c>
      <c r="D93" s="29">
        <v>157.87228220127878</v>
      </c>
      <c r="E93" s="29">
        <v>109.06623959304349</v>
      </c>
      <c r="F93" s="29">
        <v>1110.0632257647057</v>
      </c>
      <c r="G93" s="29">
        <v>1109.5369984445015</v>
      </c>
      <c r="H93" s="29">
        <v>13.285301943851662</v>
      </c>
      <c r="I93" s="29">
        <v>158.56061403017904</v>
      </c>
      <c r="J93" s="29">
        <v>17.001138150132991</v>
      </c>
      <c r="K93" s="29">
        <v>317.64135852020456</v>
      </c>
      <c r="L93" s="29">
        <v>94.561068689616363</v>
      </c>
      <c r="M93" s="29">
        <v>151.39553662148336</v>
      </c>
      <c r="N93" s="29">
        <v>857.38170896572888</v>
      </c>
      <c r="O93" s="29">
        <v>82.885236956010232</v>
      </c>
      <c r="P93" s="29">
        <v>118.21918618624039</v>
      </c>
      <c r="Q93" s="29">
        <v>902.42286540358043</v>
      </c>
      <c r="R93" s="29">
        <v>5388.6626930996617</v>
      </c>
      <c r="S93" s="29">
        <v>238.87690336086959</v>
      </c>
      <c r="T93" s="29">
        <v>307.91873760869561</v>
      </c>
      <c r="U93" s="29">
        <v>11188.643607429896</v>
      </c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F93" s="6"/>
      <c r="BH93" s="3"/>
      <c r="BI93" s="3"/>
    </row>
    <row r="94" spans="2:66">
      <c r="B94">
        <v>2000</v>
      </c>
      <c r="C94" s="29">
        <v>187.61020725391305</v>
      </c>
      <c r="D94" s="29">
        <v>151.94303133631712</v>
      </c>
      <c r="E94" s="29">
        <v>103.33754720398977</v>
      </c>
      <c r="F94" s="29">
        <v>1103.497077690537</v>
      </c>
      <c r="G94" s="29">
        <v>1089.1734675938619</v>
      </c>
      <c r="H94" s="29">
        <v>13.135854733790282</v>
      </c>
      <c r="I94" s="29">
        <v>154.51703718491049</v>
      </c>
      <c r="J94" s="29">
        <v>18.08430392770844</v>
      </c>
      <c r="K94" s="29">
        <v>293.65997465447572</v>
      </c>
      <c r="L94" s="29">
        <v>90.023222654271095</v>
      </c>
      <c r="M94" s="29">
        <v>151.77328916056268</v>
      </c>
      <c r="N94" s="29">
        <v>878.37071264961651</v>
      </c>
      <c r="O94" s="29">
        <v>82.660900707161119</v>
      </c>
      <c r="P94" s="29">
        <v>116.76816747969309</v>
      </c>
      <c r="Q94" s="29">
        <v>872.17222080971874</v>
      </c>
      <c r="R94" s="29">
        <v>5306.7270150405275</v>
      </c>
      <c r="S94" s="29">
        <v>250.90318689130436</v>
      </c>
      <c r="T94" s="29">
        <v>321.0022440434783</v>
      </c>
      <c r="U94" s="29">
        <v>11136.140159575065</v>
      </c>
      <c r="BH94" s="3"/>
      <c r="BI94" s="3"/>
    </row>
    <row r="95" spans="2:66">
      <c r="B95">
        <v>2001</v>
      </c>
      <c r="C95" s="29">
        <v>182.33253634915602</v>
      </c>
      <c r="D95" s="29">
        <v>148.53671256368287</v>
      </c>
      <c r="E95" s="29">
        <v>104.63684496373401</v>
      </c>
      <c r="F95" s="29">
        <v>1086.9880597739129</v>
      </c>
      <c r="G95" s="29">
        <v>1075.6900017222506</v>
      </c>
      <c r="H95" s="29">
        <v>12.143045875452685</v>
      </c>
      <c r="I95" s="29">
        <v>154.31640910716112</v>
      </c>
      <c r="J95" s="29">
        <v>18.618344696465471</v>
      </c>
      <c r="K95" s="29">
        <v>284.58822678516628</v>
      </c>
      <c r="L95" s="29">
        <v>89.688755381790287</v>
      </c>
      <c r="M95" s="29">
        <v>148.64198408097187</v>
      </c>
      <c r="N95" s="29">
        <v>869.01183100511503</v>
      </c>
      <c r="O95" s="29">
        <v>81.772848637135553</v>
      </c>
      <c r="P95" s="29">
        <v>113.25802580700768</v>
      </c>
      <c r="Q95" s="29">
        <v>852.55110977647053</v>
      </c>
      <c r="R95" s="29">
        <v>5222.7747365254718</v>
      </c>
      <c r="S95" s="29">
        <v>245.50927833478261</v>
      </c>
      <c r="T95" s="29">
        <v>312.71469904347828</v>
      </c>
      <c r="U95" s="29">
        <v>11145.040321145168</v>
      </c>
      <c r="BH95" s="3"/>
      <c r="BI95" s="3"/>
    </row>
    <row r="96" spans="2:66">
      <c r="B96">
        <v>2002</v>
      </c>
      <c r="C96" s="29">
        <v>177.11352161248081</v>
      </c>
      <c r="D96" s="29">
        <v>145.70867262000002</v>
      </c>
      <c r="E96" s="29">
        <v>104.92683914158567</v>
      </c>
      <c r="F96" s="29">
        <v>1061.8639711503838</v>
      </c>
      <c r="G96" s="29">
        <v>1047.4746154997442</v>
      </c>
      <c r="H96" s="29">
        <v>12.689854609549872</v>
      </c>
      <c r="I96" s="29">
        <v>152.40259301790283</v>
      </c>
      <c r="J96" s="29">
        <v>18.545980772869566</v>
      </c>
      <c r="K96" s="29">
        <v>273.43450268772381</v>
      </c>
      <c r="L96" s="29">
        <v>88.221781097953965</v>
      </c>
      <c r="M96" s="29">
        <v>148.62447063452686</v>
      </c>
      <c r="N96" s="29">
        <v>869.41181253043487</v>
      </c>
      <c r="O96" s="29">
        <v>79.493473268337596</v>
      </c>
      <c r="P96" s="29">
        <v>110.50158745580563</v>
      </c>
      <c r="Q96" s="29">
        <v>819.94669788491046</v>
      </c>
      <c r="R96" s="29">
        <v>5110.3603739842101</v>
      </c>
      <c r="S96" s="29">
        <v>241.02025378260868</v>
      </c>
      <c r="T96" s="29">
        <v>306.40290069565219</v>
      </c>
      <c r="U96" s="29">
        <v>11208.761177565357</v>
      </c>
      <c r="BH96" s="3"/>
      <c r="BI96" s="3"/>
    </row>
    <row r="97" spans="2:60">
      <c r="B97">
        <v>2003</v>
      </c>
      <c r="C97" s="29">
        <v>172.80425831672633</v>
      </c>
      <c r="D97" s="29">
        <v>147.36027131734016</v>
      </c>
      <c r="E97" s="29">
        <v>107.89138490368288</v>
      </c>
      <c r="F97" s="29">
        <v>1033.121291534527</v>
      </c>
      <c r="G97" s="29">
        <v>1031.930351160614</v>
      </c>
      <c r="H97" s="29">
        <v>12.495249026378517</v>
      </c>
      <c r="I97" s="29">
        <v>152.1170473493606</v>
      </c>
      <c r="J97" s="29">
        <v>19.159865517309463</v>
      </c>
      <c r="K97" s="29">
        <v>269.67154108695655</v>
      </c>
      <c r="L97" s="29">
        <v>89.671729649156006</v>
      </c>
      <c r="M97" s="29">
        <v>138.14754528843989</v>
      </c>
      <c r="N97" s="29">
        <v>876.32090872941171</v>
      </c>
      <c r="O97" s="29">
        <v>78.062388139360621</v>
      </c>
      <c r="P97" s="29">
        <v>109.25512441780052</v>
      </c>
      <c r="Q97" s="29">
        <v>804.7583973309462</v>
      </c>
      <c r="R97" s="29">
        <v>5042.7673537680103</v>
      </c>
      <c r="S97" s="29">
        <v>236.80417198260872</v>
      </c>
      <c r="T97" s="29">
        <v>300.05489621739133</v>
      </c>
      <c r="U97" s="29">
        <v>11325.543315219809</v>
      </c>
    </row>
    <row r="98" spans="2:60">
      <c r="B98">
        <v>2004</v>
      </c>
      <c r="C98" s="29">
        <v>172.05400585918159</v>
      </c>
      <c r="D98" s="29">
        <v>142.22619052567777</v>
      </c>
      <c r="E98" s="29">
        <v>104.63165036721229</v>
      </c>
      <c r="F98" s="29">
        <v>1014.3237395851661</v>
      </c>
      <c r="G98" s="29">
        <v>1004.7101767115089</v>
      </c>
      <c r="H98" s="29">
        <v>12.7885383493555</v>
      </c>
      <c r="I98" s="29">
        <v>150.627058756266</v>
      </c>
      <c r="J98" s="29">
        <v>21.851114428670076</v>
      </c>
      <c r="K98" s="29">
        <v>265.77467722557543</v>
      </c>
      <c r="L98" s="29">
        <v>89.299551851713545</v>
      </c>
      <c r="M98" s="29">
        <v>140.00617290721229</v>
      </c>
      <c r="N98" s="29">
        <v>857.46820886803062</v>
      </c>
      <c r="O98" s="29">
        <v>77.425631850537087</v>
      </c>
      <c r="P98" s="29">
        <v>108.34216889677749</v>
      </c>
      <c r="Q98" s="29">
        <v>791.16255898414329</v>
      </c>
      <c r="R98" s="29">
        <v>4952.6914451670282</v>
      </c>
      <c r="S98" s="29">
        <v>233.38192667391306</v>
      </c>
      <c r="T98" s="29">
        <v>294.5624347826087</v>
      </c>
      <c r="U98" s="29">
        <v>11435.036616818925</v>
      </c>
      <c r="BF98" s="6"/>
      <c r="BH98" s="3"/>
    </row>
    <row r="99" spans="2:60">
      <c r="B99">
        <v>2005</v>
      </c>
      <c r="C99" s="29">
        <v>165.78213658659845</v>
      </c>
      <c r="D99" s="29">
        <v>137.09232569887467</v>
      </c>
      <c r="E99" s="29">
        <v>96.039674247570332</v>
      </c>
      <c r="F99" s="29">
        <v>998.9241046020461</v>
      </c>
      <c r="G99" s="29">
        <v>995.89130408746792</v>
      </c>
      <c r="H99" s="29">
        <v>11.725396331370845</v>
      </c>
      <c r="I99" s="29">
        <v>152.36318416726343</v>
      </c>
      <c r="J99" s="29">
        <v>22.38872774370844</v>
      </c>
      <c r="K99" s="29">
        <v>260.86472617237848</v>
      </c>
      <c r="L99" s="29">
        <v>89.509071201636829</v>
      </c>
      <c r="M99" s="29">
        <v>136.89126442710997</v>
      </c>
      <c r="N99" s="29">
        <v>821.278644823018</v>
      </c>
      <c r="O99" s="29">
        <v>78.164635047237851</v>
      </c>
      <c r="P99" s="29">
        <v>106.10607092664962</v>
      </c>
      <c r="Q99" s="29">
        <v>778.05184704040914</v>
      </c>
      <c r="R99" s="29">
        <v>4851.0731131033399</v>
      </c>
      <c r="S99" s="29">
        <v>228.08152426956522</v>
      </c>
      <c r="T99" s="29">
        <v>286.83457794782606</v>
      </c>
      <c r="U99" s="29">
        <v>11554.003650874482</v>
      </c>
      <c r="X99">
        <v>1990</v>
      </c>
      <c r="Y99">
        <v>1991</v>
      </c>
      <c r="Z99">
        <v>1992</v>
      </c>
      <c r="AA99">
        <v>1993</v>
      </c>
      <c r="AB99">
        <v>1994</v>
      </c>
      <c r="AC99">
        <v>1995</v>
      </c>
      <c r="AD99">
        <v>1996</v>
      </c>
      <c r="AE99">
        <v>1997</v>
      </c>
      <c r="AF99">
        <v>1998</v>
      </c>
      <c r="AG99">
        <v>1999</v>
      </c>
      <c r="AH99">
        <v>2000</v>
      </c>
      <c r="AI99">
        <v>2001</v>
      </c>
      <c r="AJ99">
        <v>2002</v>
      </c>
      <c r="AK99">
        <v>2003</v>
      </c>
      <c r="AL99">
        <v>2004</v>
      </c>
      <c r="AM99">
        <v>2005</v>
      </c>
      <c r="AN99">
        <v>2006</v>
      </c>
      <c r="AO99">
        <v>2007</v>
      </c>
      <c r="AP99">
        <v>2008</v>
      </c>
      <c r="AQ99">
        <v>2009</v>
      </c>
      <c r="AR99">
        <v>2010</v>
      </c>
      <c r="AS99">
        <v>2011</v>
      </c>
      <c r="AT99">
        <v>2012</v>
      </c>
      <c r="AU99">
        <v>2013</v>
      </c>
      <c r="AV99">
        <v>2014</v>
      </c>
      <c r="AW99">
        <v>2015</v>
      </c>
      <c r="AX99">
        <v>2016</v>
      </c>
      <c r="AY99">
        <v>2017</v>
      </c>
      <c r="AZ99">
        <v>2018</v>
      </c>
      <c r="BA99">
        <v>2019</v>
      </c>
      <c r="BB99">
        <v>2020</v>
      </c>
      <c r="BC99">
        <v>2021</v>
      </c>
      <c r="BD99">
        <v>2022</v>
      </c>
      <c r="BE99">
        <v>2023</v>
      </c>
      <c r="BH99" s="3"/>
    </row>
    <row r="100" spans="2:60">
      <c r="B100">
        <v>2006</v>
      </c>
      <c r="C100" s="29">
        <v>161.2768602092583</v>
      </c>
      <c r="D100" s="29">
        <v>134.43293395483374</v>
      </c>
      <c r="E100" s="29">
        <v>100.49495353989769</v>
      </c>
      <c r="F100" s="29">
        <v>961.31642333248078</v>
      </c>
      <c r="G100" s="29">
        <v>996.06070542659847</v>
      </c>
      <c r="H100" s="29">
        <v>11.727817882941176</v>
      </c>
      <c r="I100" s="29">
        <v>152.31094296138107</v>
      </c>
      <c r="J100" s="29">
        <v>20.620963942818413</v>
      </c>
      <c r="K100" s="29">
        <v>261.15905400869565</v>
      </c>
      <c r="L100" s="29">
        <v>89.750364949053704</v>
      </c>
      <c r="M100" s="29">
        <v>129.62857551913044</v>
      </c>
      <c r="N100" s="29">
        <v>807.98517663938628</v>
      </c>
      <c r="O100" s="29">
        <v>77.799699745370845</v>
      </c>
      <c r="P100" s="29">
        <v>104.79093049585677</v>
      </c>
      <c r="Q100" s="29">
        <v>755.34166257493598</v>
      </c>
      <c r="R100" s="29">
        <v>4764.6970651826387</v>
      </c>
      <c r="S100" s="29">
        <v>223.4731332826087</v>
      </c>
      <c r="T100" s="29">
        <v>279.75232064347824</v>
      </c>
      <c r="U100" s="29">
        <v>11547.000748438841</v>
      </c>
      <c r="W100" t="s">
        <v>5</v>
      </c>
      <c r="X100" s="3">
        <f>BELGIUM!D$9</f>
        <v>215.39724549232736</v>
      </c>
      <c r="Y100" s="3">
        <f>BELGIUM!E$9</f>
        <v>215.12581690281331</v>
      </c>
      <c r="Z100" s="3">
        <f>BELGIUM!F$9</f>
        <v>215.56485708721226</v>
      </c>
      <c r="AA100" s="3">
        <f>BELGIUM!G$9</f>
        <v>214.09258211943734</v>
      </c>
      <c r="AB100" s="3">
        <f>BELGIUM!H$9</f>
        <v>213.64650263836319</v>
      </c>
      <c r="AC100" s="3">
        <f>BELGIUM!I$9</f>
        <v>211.92974466624042</v>
      </c>
      <c r="AD100" s="3">
        <f>BELGIUM!J$9</f>
        <v>205.77730964322251</v>
      </c>
      <c r="AE100" s="3">
        <f>BELGIUM!K$9</f>
        <v>199.69949014629157</v>
      </c>
      <c r="AF100" s="3">
        <f>BELGIUM!L$9</f>
        <v>198.5240450690537</v>
      </c>
      <c r="AG100" s="3">
        <f>BELGIUM!M$9</f>
        <v>188.76993162910486</v>
      </c>
      <c r="AH100" s="3">
        <f>BELGIUM!N$9</f>
        <v>187.61020725391305</v>
      </c>
      <c r="AI100" s="3">
        <f>BELGIUM!O$9</f>
        <v>182.33253634915602</v>
      </c>
      <c r="AJ100" s="3">
        <f>BELGIUM!P$9</f>
        <v>177.11352161248081</v>
      </c>
      <c r="AK100" s="3">
        <f>BELGIUM!Q$9</f>
        <v>172.80425831672633</v>
      </c>
      <c r="AL100" s="3">
        <f>BELGIUM!R$9</f>
        <v>172.05400585918159</v>
      </c>
      <c r="AM100" s="3">
        <f>BELGIUM!S$9</f>
        <v>165.78213658659845</v>
      </c>
      <c r="AN100" s="3">
        <f>BELGIUM!T$9</f>
        <v>161.2768602092583</v>
      </c>
      <c r="AO100" s="3">
        <f>BELGIUM!U$9</f>
        <v>156.07879469340153</v>
      </c>
      <c r="AP100" s="3">
        <f>BELGIUM!V$9</f>
        <v>146.17949642578003</v>
      </c>
      <c r="AQ100" s="3">
        <f>BELGIUM!W$9</f>
        <v>136.90938417882353</v>
      </c>
      <c r="AR100" s="3">
        <f>BELGIUM!X$9</f>
        <v>137.5312871653197</v>
      </c>
      <c r="AS100" s="3">
        <f>BELGIUM!Y$9</f>
        <v>131.24761139483377</v>
      </c>
      <c r="AT100" s="3">
        <f>BELGIUM!Z$9</f>
        <v>127.56503062757034</v>
      </c>
      <c r="AU100" s="3">
        <f>BELGIUM!AA$9</f>
        <v>124.03324749171355</v>
      </c>
      <c r="AV100" s="3">
        <f>BELGIUM!AB$9</f>
        <v>119.6032146686445</v>
      </c>
      <c r="AW100" s="3">
        <f>BELGIUM!AC$9</f>
        <v>120.19929630757034</v>
      </c>
      <c r="AX100" s="3">
        <f>BELGIUM!AD$9</f>
        <v>116.73898212583121</v>
      </c>
      <c r="AY100" s="3">
        <f>BELGIUM!AE$9</f>
        <v>111.8379587061381</v>
      </c>
      <c r="AZ100" s="3">
        <f>BELGIUM!AF$9</f>
        <v>109.19663699053709</v>
      </c>
      <c r="BA100" s="3">
        <f>BELGIUM!AG$9</f>
        <v>104.55741178593351</v>
      </c>
      <c r="BB100" s="3">
        <f>BELGIUM!AH$9</f>
        <v>98.400258069002547</v>
      </c>
      <c r="BC100" s="3">
        <f>BELGIUM!AI$9</f>
        <v>98.849162762250643</v>
      </c>
      <c r="BD100" s="3">
        <f>BELGIUM!AJ$9</f>
        <v>0</v>
      </c>
      <c r="BE100" s="3">
        <f>BELGIUM!AK$9</f>
        <v>0</v>
      </c>
      <c r="BH100" s="3"/>
    </row>
    <row r="101" spans="2:60">
      <c r="B101">
        <v>2007</v>
      </c>
      <c r="C101" s="29">
        <v>156.07879469340153</v>
      </c>
      <c r="D101" s="29">
        <v>129.57011325033247</v>
      </c>
      <c r="E101" s="29">
        <v>96.162678957237858</v>
      </c>
      <c r="F101" s="29">
        <v>939.36126940818417</v>
      </c>
      <c r="G101" s="29">
        <v>988.99550312634278</v>
      </c>
      <c r="H101" s="29">
        <v>12.471170600035805</v>
      </c>
      <c r="I101" s="29">
        <v>145.51719963529411</v>
      </c>
      <c r="J101" s="29">
        <v>19.169118508521741</v>
      </c>
      <c r="K101" s="29">
        <v>253.21530795396421</v>
      </c>
      <c r="L101" s="29">
        <v>90.627339959488495</v>
      </c>
      <c r="M101" s="29">
        <v>127.11518990613811</v>
      </c>
      <c r="N101" s="29">
        <v>813.8488310378516</v>
      </c>
      <c r="O101" s="29">
        <v>77.895121737928378</v>
      </c>
      <c r="P101" s="29">
        <v>102.93198084629157</v>
      </c>
      <c r="Q101" s="29">
        <v>729.24717155652172</v>
      </c>
      <c r="R101" s="29">
        <v>4682.2067911775357</v>
      </c>
      <c r="S101" s="29">
        <v>219.16882366521742</v>
      </c>
      <c r="T101" s="29">
        <v>273.34157139130434</v>
      </c>
      <c r="U101" s="29">
        <v>11537.549911259001</v>
      </c>
      <c r="W101" t="s">
        <v>10</v>
      </c>
      <c r="X101" s="3">
        <f>DENMARK!D$9</f>
        <v>205.90194260588237</v>
      </c>
      <c r="Y101" s="3">
        <f>DENMARK!E$9</f>
        <v>216.75095330716113</v>
      </c>
      <c r="Z101" s="3">
        <f>DENMARK!F$9</f>
        <v>200.42306721508953</v>
      </c>
      <c r="AA101" s="3">
        <f>DENMARK!G$9</f>
        <v>197.43152390920716</v>
      </c>
      <c r="AB101" s="3">
        <f>DENMARK!H$9</f>
        <v>194.35437820664961</v>
      </c>
      <c r="AC101" s="3">
        <f>DENMARK!I$9</f>
        <v>182.62030217314577</v>
      </c>
      <c r="AD101" s="3">
        <f>DENMARK!J$9</f>
        <v>189.04080575882352</v>
      </c>
      <c r="AE101" s="3">
        <f>DENMARK!K$9</f>
        <v>173.9980116465473</v>
      </c>
      <c r="AF101" s="3">
        <f>DENMARK!L$9</f>
        <v>168.01964146828647</v>
      </c>
      <c r="AG101" s="3">
        <f>DENMARK!M$9</f>
        <v>157.87228220127878</v>
      </c>
      <c r="AH101" s="3">
        <f>DENMARK!N$9</f>
        <v>151.94303133631712</v>
      </c>
      <c r="AI101" s="3">
        <f>DENMARK!O$9</f>
        <v>148.53671256368287</v>
      </c>
      <c r="AJ101" s="3">
        <f>DENMARK!P$9</f>
        <v>145.70867262000002</v>
      </c>
      <c r="AK101" s="3">
        <f>DENMARK!Q$9</f>
        <v>147.36027131734016</v>
      </c>
      <c r="AL101" s="3">
        <f>DENMARK!R$9</f>
        <v>142.22619052567777</v>
      </c>
      <c r="AM101" s="3">
        <f>DENMARK!S$9</f>
        <v>137.09232569887467</v>
      </c>
      <c r="AN101" s="3">
        <f>DENMARK!T$9</f>
        <v>134.43293395483374</v>
      </c>
      <c r="AO101" s="3">
        <f>DENMARK!U$9</f>
        <v>129.57011325033247</v>
      </c>
      <c r="AP101" s="3">
        <f>DENMARK!V$9</f>
        <v>124.14351379759592</v>
      </c>
      <c r="AQ101" s="3">
        <f>DENMARK!W$9</f>
        <v>114.97236357836317</v>
      </c>
      <c r="AR101" s="3">
        <f>DENMARK!X$9</f>
        <v>114.13815551979539</v>
      </c>
      <c r="AS101" s="3">
        <f>DENMARK!Y$9</f>
        <v>108.81142660992327</v>
      </c>
      <c r="AT101" s="3">
        <f>DENMARK!Z$9</f>
        <v>104.44148988608697</v>
      </c>
      <c r="AU101" s="3">
        <f>DENMARK!AA$9</f>
        <v>101.09123926516625</v>
      </c>
      <c r="AV101" s="3">
        <f>DENMARK!AB$9</f>
        <v>98.417421950843988</v>
      </c>
      <c r="AW101" s="3">
        <f>DENMARK!AC$9</f>
        <v>98.567808970485942</v>
      </c>
      <c r="AX101" s="3">
        <f>DENMARK!AD$9</f>
        <v>98.755946935703335</v>
      </c>
      <c r="AY101" s="3">
        <f>DENMARK!AE$9</f>
        <v>99.667434094475709</v>
      </c>
      <c r="AZ101" s="3">
        <f>DENMARK!AF$9</f>
        <v>97.157648311150894</v>
      </c>
      <c r="BA101" s="3">
        <f>DENMARK!AG$9</f>
        <v>92.019811978670077</v>
      </c>
      <c r="BB101" s="3">
        <f>DENMARK!AH$9</f>
        <v>92.18790782245523</v>
      </c>
      <c r="BC101" s="3">
        <f>DENMARK!AI$9</f>
        <v>85.482893090179033</v>
      </c>
      <c r="BD101" s="3">
        <f>DENMARK!AJ$9</f>
        <v>0</v>
      </c>
      <c r="BE101" s="3">
        <f>DENMARK!AK$9</f>
        <v>0</v>
      </c>
      <c r="BH101" s="3"/>
    </row>
    <row r="102" spans="2:60">
      <c r="B102">
        <v>2008</v>
      </c>
      <c r="C102" s="29">
        <v>146.17949642578003</v>
      </c>
      <c r="D102" s="29">
        <v>124.14351379759592</v>
      </c>
      <c r="E102" s="29">
        <v>90.44112458526854</v>
      </c>
      <c r="F102" s="29">
        <v>927.02154531662404</v>
      </c>
      <c r="G102" s="29">
        <v>974.52639456726354</v>
      </c>
      <c r="H102" s="29">
        <v>11.815131034393861</v>
      </c>
      <c r="I102" s="29">
        <v>142.62616790792839</v>
      </c>
      <c r="J102" s="29">
        <v>18.255170328419439</v>
      </c>
      <c r="K102" s="29">
        <v>239.39183924245526</v>
      </c>
      <c r="L102" s="29">
        <v>88.923334240767261</v>
      </c>
      <c r="M102" s="29">
        <v>120.62564811867009</v>
      </c>
      <c r="N102" s="29">
        <v>715.49935484910486</v>
      </c>
      <c r="O102" s="29">
        <v>77.452875448260869</v>
      </c>
      <c r="P102" s="29">
        <v>100.8974179634271</v>
      </c>
      <c r="Q102" s="29">
        <v>662.81613865370844</v>
      </c>
      <c r="R102" s="29">
        <v>4440.6151524796669</v>
      </c>
      <c r="S102" s="29">
        <v>197.11159324347824</v>
      </c>
      <c r="T102" s="29">
        <v>238.28336419999999</v>
      </c>
      <c r="U102" s="29">
        <v>11369.323434011923</v>
      </c>
      <c r="W102" t="s">
        <v>12</v>
      </c>
      <c r="X102" s="3">
        <f>FINLAND!D$9</f>
        <v>122.8484335775959</v>
      </c>
      <c r="Y102" s="3">
        <f>FINLAND!E$9</f>
        <v>120.72119073017903</v>
      </c>
      <c r="Z102" s="3">
        <f>FINLAND!F$9</f>
        <v>114.94346490547315</v>
      </c>
      <c r="AA102" s="3">
        <f>FINLAND!G$9</f>
        <v>116.99763444245524</v>
      </c>
      <c r="AB102" s="3">
        <f>FINLAND!H$9</f>
        <v>118.1689917692583</v>
      </c>
      <c r="AC102" s="3">
        <f>FINLAND!I$9</f>
        <v>111.69580791836319</v>
      </c>
      <c r="AD102" s="3">
        <f>FINLAND!J$9</f>
        <v>114.07492630757034</v>
      </c>
      <c r="AE102" s="3">
        <f>FINLAND!K$9</f>
        <v>113.43823911948847</v>
      </c>
      <c r="AF102" s="3">
        <f>FINLAND!L$9</f>
        <v>108.9921690396931</v>
      </c>
      <c r="AG102" s="3">
        <f>FINLAND!M$9</f>
        <v>109.06623959304349</v>
      </c>
      <c r="AH102" s="3">
        <f>FINLAND!N$9</f>
        <v>103.33754720398977</v>
      </c>
      <c r="AI102" s="3">
        <f>FINLAND!O$9</f>
        <v>104.63684496373401</v>
      </c>
      <c r="AJ102" s="3">
        <f>FINLAND!P$9</f>
        <v>104.92683914158567</v>
      </c>
      <c r="AK102" s="3">
        <f>FINLAND!Q$9</f>
        <v>107.89138490368288</v>
      </c>
      <c r="AL102" s="3">
        <f>FINLAND!R$9</f>
        <v>104.63165036721229</v>
      </c>
      <c r="AM102" s="3">
        <f>FINLAND!S$9</f>
        <v>96.039674247570332</v>
      </c>
      <c r="AN102" s="3">
        <f>FINLAND!T$9</f>
        <v>100.49495353989769</v>
      </c>
      <c r="AO102" s="3">
        <f>FINLAND!U$9</f>
        <v>96.162678957237858</v>
      </c>
      <c r="AP102" s="3">
        <f>FINLAND!V$9</f>
        <v>90.44112458526854</v>
      </c>
      <c r="AQ102" s="3">
        <f>FINLAND!W$9</f>
        <v>84.638121707928391</v>
      </c>
      <c r="AR102" s="3">
        <f>FINLAND!X$9</f>
        <v>88.422604066803075</v>
      </c>
      <c r="AS102" s="3">
        <f>FINLAND!Y$9</f>
        <v>82.988993210690538</v>
      </c>
      <c r="AT102" s="3">
        <f>FINLAND!Z$9</f>
        <v>79.858815507774921</v>
      </c>
      <c r="AU102" s="3">
        <f>FINLAND!AA$9</f>
        <v>78.769416297084405</v>
      </c>
      <c r="AV102" s="3">
        <f>FINLAND!AB$9</f>
        <v>76.959979582455247</v>
      </c>
      <c r="AW102" s="3">
        <f>FINLAND!AC$9</f>
        <v>72.203260376470581</v>
      </c>
      <c r="AX102" s="3">
        <f>FINLAND!AD$9</f>
        <v>69.676314459079279</v>
      </c>
      <c r="AY102" s="3">
        <f>FINLAND!AE$9</f>
        <v>67.97584130915601</v>
      </c>
      <c r="AZ102" s="3">
        <f>FINLAND!AF$9</f>
        <v>66.676395222455255</v>
      </c>
      <c r="BA102" s="3">
        <f>FINLAND!AG$9</f>
        <v>63.917232772378512</v>
      </c>
      <c r="BB102" s="3">
        <f>FINLAND!AH$9</f>
        <v>58.108802751713554</v>
      </c>
      <c r="BC102" s="3">
        <f>FINLAND!AI$9</f>
        <v>57.551910568030692</v>
      </c>
      <c r="BD102" s="3">
        <f>FINLAND!AJ$9</f>
        <v>0</v>
      </c>
      <c r="BE102" s="3">
        <f>FINLAND!AK$9</f>
        <v>0</v>
      </c>
      <c r="BH102" s="3"/>
    </row>
    <row r="103" spans="2:60">
      <c r="B103">
        <v>2009</v>
      </c>
      <c r="C103" s="29">
        <v>136.90938417882353</v>
      </c>
      <c r="D103" s="29">
        <v>114.97236357836317</v>
      </c>
      <c r="E103" s="29">
        <v>84.638121707928391</v>
      </c>
      <c r="F103" s="29">
        <v>898.23287774526852</v>
      </c>
      <c r="G103" s="29">
        <v>949.8967277166239</v>
      </c>
      <c r="H103" s="29">
        <v>11.734633620705882</v>
      </c>
      <c r="I103" s="29">
        <v>135.24376638491049</v>
      </c>
      <c r="J103" s="29">
        <v>16.7724029651867</v>
      </c>
      <c r="K103" s="29">
        <v>224.10404728925829</v>
      </c>
      <c r="L103" s="29">
        <v>85.614028780000012</v>
      </c>
      <c r="M103" s="29">
        <v>115.18386371918157</v>
      </c>
      <c r="N103" s="29">
        <v>677.33147415831195</v>
      </c>
      <c r="O103" s="29">
        <v>74.497543975396411</v>
      </c>
      <c r="P103" s="29">
        <v>94.494140381278783</v>
      </c>
      <c r="Q103" s="29">
        <v>608.61580438772376</v>
      </c>
      <c r="R103" s="29">
        <v>4228.2411805889615</v>
      </c>
      <c r="S103" s="29">
        <v>196.96245057391306</v>
      </c>
      <c r="T103" s="29">
        <v>239.14119746086959</v>
      </c>
      <c r="U103" s="29">
        <v>11286.290461731389</v>
      </c>
      <c r="W103" t="s">
        <v>13</v>
      </c>
      <c r="X103" s="3">
        <f>FRANCE!D$9</f>
        <v>1220.4985058393863</v>
      </c>
      <c r="Y103" s="3">
        <f>FRANCE!E$9</f>
        <v>1231.4176712675192</v>
      </c>
      <c r="Z103" s="3">
        <f>FRANCE!F$9</f>
        <v>1221.5705859232737</v>
      </c>
      <c r="AA103" s="3">
        <f>FRANCE!G$9</f>
        <v>1181.1295558659845</v>
      </c>
      <c r="AB103" s="3">
        <f>FRANCE!H$9</f>
        <v>1149.9714241002557</v>
      </c>
      <c r="AC103" s="3">
        <f>FRANCE!I$9</f>
        <v>1143.1002004649617</v>
      </c>
      <c r="AD103" s="3">
        <f>FRANCE!J$9</f>
        <v>1139.6222819309464</v>
      </c>
      <c r="AE103" s="3">
        <f>FRANCE!K$9</f>
        <v>1116.1670607867009</v>
      </c>
      <c r="AF103" s="3">
        <f>FRANCE!L$9</f>
        <v>1122.5473374956523</v>
      </c>
      <c r="AG103" s="3">
        <f>FRANCE!M$9</f>
        <v>1110.0632257647057</v>
      </c>
      <c r="AH103" s="3">
        <f>FRANCE!N$9</f>
        <v>1103.497077690537</v>
      </c>
      <c r="AI103" s="3">
        <f>FRANCE!O$9</f>
        <v>1086.9880597739129</v>
      </c>
      <c r="AJ103" s="3">
        <f>FRANCE!P$9</f>
        <v>1061.8639711503838</v>
      </c>
      <c r="AK103" s="3">
        <f>FRANCE!Q$9</f>
        <v>1033.121291534527</v>
      </c>
      <c r="AL103" s="3">
        <f>FRANCE!R$9</f>
        <v>1014.3237395851661</v>
      </c>
      <c r="AM103" s="3">
        <f>FRANCE!S$9</f>
        <v>998.9241046020461</v>
      </c>
      <c r="AN103" s="3">
        <f>FRANCE!T$9</f>
        <v>961.31642333248078</v>
      </c>
      <c r="AO103" s="3">
        <f>FRANCE!U$9</f>
        <v>939.36126940818417</v>
      </c>
      <c r="AP103" s="3">
        <f>FRANCE!V$9</f>
        <v>927.02154531662404</v>
      </c>
      <c r="AQ103" s="3">
        <f>FRANCE!W$9</f>
        <v>898.23287774526852</v>
      </c>
      <c r="AR103" s="3">
        <f>FRANCE!X$9</f>
        <v>875.05561636777497</v>
      </c>
      <c r="AS103" s="3">
        <f>FRANCE!Y$9</f>
        <v>861.16193871253199</v>
      </c>
      <c r="AT103" s="3">
        <f>FRANCE!Z$9</f>
        <v>848.73750698721233</v>
      </c>
      <c r="AU103" s="3">
        <f>FRANCE!AA$9</f>
        <v>833.68610401176466</v>
      </c>
      <c r="AV103" s="3">
        <f>FRANCE!AB$9</f>
        <v>816.24663392122761</v>
      </c>
      <c r="AW103" s="3">
        <f>FRANCE!AC$9</f>
        <v>811.53735979539647</v>
      </c>
      <c r="AX103" s="3">
        <f>FRANCE!AD$9</f>
        <v>796.87128663273654</v>
      </c>
      <c r="AY103" s="3">
        <f>FRANCE!AE$9</f>
        <v>786.59967038363175</v>
      </c>
      <c r="AZ103" s="3">
        <f>FRANCE!AF$9</f>
        <v>767.88282491994892</v>
      </c>
      <c r="BA103" s="3">
        <f>FRANCE!AG$9</f>
        <v>736.0728842639387</v>
      </c>
      <c r="BB103" s="3">
        <f>FRANCE!AH$9</f>
        <v>685.21730156138108</v>
      </c>
      <c r="BC103" s="3">
        <f>FRANCE!AI$9</f>
        <v>680.36134903631716</v>
      </c>
      <c r="BD103" s="3">
        <f>FRANCE!AJ$9</f>
        <v>0</v>
      </c>
      <c r="BE103" s="3">
        <f>FRANCE!AK$9</f>
        <v>0</v>
      </c>
      <c r="BH103" s="3"/>
    </row>
    <row r="104" spans="2:60">
      <c r="B104">
        <v>2010</v>
      </c>
      <c r="C104" s="29">
        <v>137.5312871653197</v>
      </c>
      <c r="D104" s="29">
        <v>114.13815551979539</v>
      </c>
      <c r="E104" s="29">
        <v>88.422604066803075</v>
      </c>
      <c r="F104" s="29">
        <v>875.05561636777497</v>
      </c>
      <c r="G104" s="29">
        <v>958.98897024143218</v>
      </c>
      <c r="H104" s="29">
        <v>11.171127505248082</v>
      </c>
      <c r="I104" s="29">
        <v>131.49660076572889</v>
      </c>
      <c r="J104" s="29">
        <v>17.128253910746803</v>
      </c>
      <c r="K104" s="29">
        <v>219.97721317263426</v>
      </c>
      <c r="L104" s="29">
        <v>86.823459613452684</v>
      </c>
      <c r="M104" s="29">
        <v>109.26323197176471</v>
      </c>
      <c r="N104" s="29">
        <v>660.72241078081834</v>
      </c>
      <c r="O104" s="29">
        <v>73.429014298670069</v>
      </c>
      <c r="P104" s="29">
        <v>96.331669356982104</v>
      </c>
      <c r="Q104" s="29">
        <v>601.71816655498719</v>
      </c>
      <c r="R104" s="29">
        <v>4182.1977812921587</v>
      </c>
      <c r="S104" s="29">
        <v>195.15053892173913</v>
      </c>
      <c r="T104" s="29">
        <v>230.54902472608694</v>
      </c>
      <c r="U104" s="29">
        <v>11230.315976994578</v>
      </c>
      <c r="W104" t="s">
        <v>15</v>
      </c>
      <c r="X104" s="3">
        <f>GERMANY!D$9</f>
        <v>1462.8324055846547</v>
      </c>
      <c r="Y104" s="3">
        <f>GERMANY!E$9</f>
        <v>1330.8264360516623</v>
      </c>
      <c r="Z104" s="3">
        <f>GERMANY!F$9</f>
        <v>1283.6966267749362</v>
      </c>
      <c r="AA104" s="3">
        <f>GERMANY!G$9</f>
        <v>1246.3472476787724</v>
      </c>
      <c r="AB104" s="3">
        <f>GERMANY!H$9</f>
        <v>1188.7613612214834</v>
      </c>
      <c r="AC104" s="3">
        <f>GERMANY!I$9</f>
        <v>1170.7980875043479</v>
      </c>
      <c r="AD104" s="3">
        <f>GERMANY!J$9</f>
        <v>1153.109025632225</v>
      </c>
      <c r="AE104" s="3">
        <f>GERMANY!K$9</f>
        <v>1124.1194614624042</v>
      </c>
      <c r="AF104" s="3">
        <f>GERMANY!L$9</f>
        <v>1122.0517561897698</v>
      </c>
      <c r="AG104" s="3">
        <f>GERMANY!M$9</f>
        <v>1109.5369984445015</v>
      </c>
      <c r="AH104" s="3">
        <f>GERMANY!N$9</f>
        <v>1089.1734675938619</v>
      </c>
      <c r="AI104" s="3">
        <f>GERMANY!O$9</f>
        <v>1075.6900017222506</v>
      </c>
      <c r="AJ104" s="3">
        <f>GERMANY!P$9</f>
        <v>1047.4746154997442</v>
      </c>
      <c r="AK104" s="3">
        <f>GERMANY!Q$9</f>
        <v>1031.930351160614</v>
      </c>
      <c r="AL104" s="3">
        <f>GERMANY!R$9</f>
        <v>1004.7101767115089</v>
      </c>
      <c r="AM104" s="3">
        <f>GERMANY!S$9</f>
        <v>995.89130408746792</v>
      </c>
      <c r="AN104" s="3">
        <f>GERMANY!T$9</f>
        <v>996.06070542659847</v>
      </c>
      <c r="AO104" s="3">
        <f>GERMANY!U$9</f>
        <v>988.99550312634278</v>
      </c>
      <c r="AP104" s="3">
        <f>GERMANY!V$9</f>
        <v>974.52639456726354</v>
      </c>
      <c r="AQ104" s="3">
        <f>GERMANY!W$9</f>
        <v>949.8967277166239</v>
      </c>
      <c r="AR104" s="3">
        <f>GERMANY!X$9</f>
        <v>958.98897024143218</v>
      </c>
      <c r="AS104" s="3">
        <f>GERMANY!Y$9</f>
        <v>955.04624702046044</v>
      </c>
      <c r="AT104" s="3">
        <f>GERMANY!Z$9</f>
        <v>957.98929640306915</v>
      </c>
      <c r="AU104" s="3">
        <f>GERMANY!AA$9</f>
        <v>963.89690432787734</v>
      </c>
      <c r="AV104" s="3">
        <f>GERMANY!AB$9</f>
        <v>956.91363753606151</v>
      </c>
      <c r="AW104" s="3">
        <f>GERMANY!AC$9</f>
        <v>946.60911453401536</v>
      </c>
      <c r="AX104" s="3">
        <f>GERMANY!AD$9</f>
        <v>930.84445500511515</v>
      </c>
      <c r="AY104" s="3">
        <f>GERMANY!AE$9</f>
        <v>899.26906852480818</v>
      </c>
      <c r="AZ104" s="3">
        <f>GERMANY!AF$9</f>
        <v>849.61268220204602</v>
      </c>
      <c r="BA104" s="3">
        <f>GERMANY!AG$9</f>
        <v>806.75493604552435</v>
      </c>
      <c r="BB104" s="3">
        <f>GERMANY!AH$9</f>
        <v>733.22317469130428</v>
      </c>
      <c r="BC104" s="3">
        <f>GERMANY!AI$9</f>
        <v>719.59752814424542</v>
      </c>
      <c r="BD104" s="3">
        <f>GERMANY!AJ$9</f>
        <v>0</v>
      </c>
      <c r="BE104" s="3">
        <f>GERMANY!AK$9</f>
        <v>0</v>
      </c>
      <c r="BH104" s="3"/>
    </row>
    <row r="105" spans="2:60">
      <c r="B105">
        <v>2011</v>
      </c>
      <c r="C105" s="29">
        <v>131.24761139483377</v>
      </c>
      <c r="D105" s="29">
        <v>108.81142660992327</v>
      </c>
      <c r="E105" s="29">
        <v>82.988993210690538</v>
      </c>
      <c r="F105" s="29">
        <v>861.16193871253199</v>
      </c>
      <c r="G105" s="29">
        <v>955.04624702046044</v>
      </c>
      <c r="H105" s="29">
        <v>10.499696900751919</v>
      </c>
      <c r="I105" s="29">
        <v>124.5417181038363</v>
      </c>
      <c r="J105" s="29">
        <v>17.317269158214835</v>
      </c>
      <c r="K105" s="29">
        <v>214.41648806368289</v>
      </c>
      <c r="L105" s="29">
        <v>85.586060003938627</v>
      </c>
      <c r="M105" s="29">
        <v>103.94911827964195</v>
      </c>
      <c r="N105" s="29">
        <v>653.26213444398979</v>
      </c>
      <c r="O105" s="29">
        <v>71.282017507826083</v>
      </c>
      <c r="P105" s="29">
        <v>94.200445526496168</v>
      </c>
      <c r="Q105" s="29">
        <v>574.10447376828643</v>
      </c>
      <c r="R105" s="29">
        <v>4088.4156387051053</v>
      </c>
      <c r="S105" s="29">
        <v>196.83855720869565</v>
      </c>
      <c r="T105" s="29">
        <v>241.76891817826089</v>
      </c>
      <c r="U105" s="29">
        <v>11313.511777451313</v>
      </c>
      <c r="W105" t="s">
        <v>18</v>
      </c>
      <c r="X105" s="3">
        <f>ICELAND!D$9</f>
        <v>12.77216603592839</v>
      </c>
      <c r="Y105" s="3">
        <f>ICELAND!E$9</f>
        <v>12.267520500225064</v>
      </c>
      <c r="Z105" s="3">
        <f>ICELAND!F$9</f>
        <v>12.799690250368286</v>
      </c>
      <c r="AA105" s="3">
        <f>ICELAND!G$9</f>
        <v>13.285772165289004</v>
      </c>
      <c r="AB105" s="3">
        <f>ICELAND!H$9</f>
        <v>13.088936245877239</v>
      </c>
      <c r="AC105" s="3">
        <f>ICELAND!I$9</f>
        <v>13.463776559846547</v>
      </c>
      <c r="AD105" s="3">
        <f>ICELAND!J$9</f>
        <v>13.705450293652174</v>
      </c>
      <c r="AE105" s="3">
        <f>ICELAND!K$9</f>
        <v>13.58679974947826</v>
      </c>
      <c r="AF105" s="3">
        <f>ICELAND!L$9</f>
        <v>13.337026539923274</v>
      </c>
      <c r="AG105" s="3">
        <f>ICELAND!M$9</f>
        <v>13.285301943851662</v>
      </c>
      <c r="AH105" s="3">
        <f>ICELAND!N$9</f>
        <v>13.135854733790282</v>
      </c>
      <c r="AI105" s="3">
        <f>ICELAND!O$9</f>
        <v>12.143045875452685</v>
      </c>
      <c r="AJ105" s="3">
        <f>ICELAND!P$9</f>
        <v>12.689854609549872</v>
      </c>
      <c r="AK105" s="3">
        <f>ICELAND!Q$9</f>
        <v>12.495249026378517</v>
      </c>
      <c r="AL105" s="3">
        <f>ICELAND!R$9</f>
        <v>12.7885383493555</v>
      </c>
      <c r="AM105" s="3">
        <f>ICELAND!S$9</f>
        <v>11.725396331370845</v>
      </c>
      <c r="AN105" s="3">
        <f>ICELAND!T$9</f>
        <v>11.727817882941176</v>
      </c>
      <c r="AO105" s="3">
        <f>ICELAND!U$9</f>
        <v>12.471170600035805</v>
      </c>
      <c r="AP105" s="3">
        <f>ICELAND!V$9</f>
        <v>11.815131034393861</v>
      </c>
      <c r="AQ105" s="3">
        <f>ICELAND!W$9</f>
        <v>11.734633620705882</v>
      </c>
      <c r="AR105" s="3">
        <f>ICELAND!X$9</f>
        <v>11.171127505248082</v>
      </c>
      <c r="AS105" s="3">
        <f>ICELAND!Y$9</f>
        <v>10.499696900751919</v>
      </c>
      <c r="AT105" s="3">
        <f>ICELAND!Z$9</f>
        <v>10.337860886992328</v>
      </c>
      <c r="AU105" s="3">
        <f>ICELAND!AA$9</f>
        <v>10.02371523051151</v>
      </c>
      <c r="AV105" s="3">
        <f>ICELAND!AB$9</f>
        <v>10.258973008117646</v>
      </c>
      <c r="AW105" s="3">
        <f>ICELAND!AC$9</f>
        <v>10.527577365815858</v>
      </c>
      <c r="AX105" s="3">
        <f>ICELAND!AD$9</f>
        <v>9.9629459567109961</v>
      </c>
      <c r="AY105" s="3">
        <f>ICELAND!AE$9</f>
        <v>10.059309770409207</v>
      </c>
      <c r="AZ105" s="3">
        <f>ICELAND!AF$9</f>
        <v>10.074770573662404</v>
      </c>
      <c r="BA105" s="3">
        <f>ICELAND!AG$9</f>
        <v>9.6288456918312022</v>
      </c>
      <c r="BB105" s="3">
        <f>ICELAND!AH$9</f>
        <v>9.0714923032122776</v>
      </c>
      <c r="BC105" s="3">
        <f>ICELAND!AI$9</f>
        <v>9.568808622542198</v>
      </c>
      <c r="BD105" s="3">
        <f>ICELAND!AJ$9</f>
        <v>0</v>
      </c>
      <c r="BE105" s="3">
        <f>ICELAND!AK$9</f>
        <v>0</v>
      </c>
      <c r="BH105" s="3"/>
    </row>
    <row r="106" spans="2:60">
      <c r="B106">
        <v>2012</v>
      </c>
      <c r="C106" s="29">
        <v>127.56503062757034</v>
      </c>
      <c r="D106" s="29">
        <v>104.44148988608697</v>
      </c>
      <c r="E106" s="29">
        <v>79.858815507774921</v>
      </c>
      <c r="F106" s="29">
        <v>848.73750698721233</v>
      </c>
      <c r="G106" s="29">
        <v>957.98929640306915</v>
      </c>
      <c r="H106" s="29">
        <v>10.337860886992328</v>
      </c>
      <c r="I106" s="29">
        <v>130.25069391406649</v>
      </c>
      <c r="J106" s="29">
        <v>16.398309135943734</v>
      </c>
      <c r="K106" s="29">
        <v>203.52562749718669</v>
      </c>
      <c r="L106" s="29">
        <v>84.537968266240412</v>
      </c>
      <c r="M106" s="29">
        <v>98.945027098772385</v>
      </c>
      <c r="N106" s="29">
        <v>634.07539897774939</v>
      </c>
      <c r="O106" s="29">
        <v>70.917531443401543</v>
      </c>
      <c r="P106" s="29">
        <v>91.020567751611253</v>
      </c>
      <c r="Q106" s="29">
        <v>580.41995418056263</v>
      </c>
      <c r="R106" s="29">
        <v>4039.0210785642412</v>
      </c>
      <c r="S106" s="29">
        <v>192.6032270826087</v>
      </c>
      <c r="T106" s="29">
        <v>235.17448536521738</v>
      </c>
      <c r="U106" s="29">
        <v>11378.673992543312</v>
      </c>
      <c r="W106" t="s">
        <v>19</v>
      </c>
      <c r="X106" s="3">
        <f>IRELAND!D$9</f>
        <v>142.51427341457801</v>
      </c>
      <c r="Y106" s="3">
        <f>IRELAND!E$9</f>
        <v>144.95753465421996</v>
      </c>
      <c r="Z106" s="3">
        <f>IRELAND!F$9</f>
        <v>149.90540739462915</v>
      </c>
      <c r="AA106" s="3">
        <f>IRELAND!G$9</f>
        <v>147.16693803913043</v>
      </c>
      <c r="AB106" s="3">
        <f>IRELAND!H$9</f>
        <v>147.95168662736575</v>
      </c>
      <c r="AC106" s="3">
        <f>IRELAND!I$9</f>
        <v>148.09681121994885</v>
      </c>
      <c r="AD106" s="3">
        <f>IRELAND!J$9</f>
        <v>152.74228352710998</v>
      </c>
      <c r="AE106" s="3">
        <f>IRELAND!K$9</f>
        <v>153.66305273171355</v>
      </c>
      <c r="AF106" s="3">
        <f>IRELAND!L$9</f>
        <v>160.05649205626599</v>
      </c>
      <c r="AG106" s="3">
        <f>IRELAND!M$9</f>
        <v>158.56061403017904</v>
      </c>
      <c r="AH106" s="3">
        <f>IRELAND!N$9</f>
        <v>154.51703718491049</v>
      </c>
      <c r="AI106" s="3">
        <f>IRELAND!O$9</f>
        <v>154.31640910716112</v>
      </c>
      <c r="AJ106" s="3">
        <f>IRELAND!P$9</f>
        <v>152.40259301790283</v>
      </c>
      <c r="AK106" s="3">
        <f>IRELAND!Q$9</f>
        <v>152.1170473493606</v>
      </c>
      <c r="AL106" s="3">
        <f>IRELAND!R$9</f>
        <v>150.627058756266</v>
      </c>
      <c r="AM106" s="3">
        <f>IRELAND!S$9</f>
        <v>152.36318416726343</v>
      </c>
      <c r="AN106" s="3">
        <f>IRELAND!T$9</f>
        <v>152.31094296138107</v>
      </c>
      <c r="AO106" s="3">
        <f>IRELAND!U$9</f>
        <v>145.51719963529411</v>
      </c>
      <c r="AP106" s="3">
        <f>IRELAND!V$9</f>
        <v>142.62616790792839</v>
      </c>
      <c r="AQ106" s="3">
        <f>IRELAND!W$9</f>
        <v>135.24376638491049</v>
      </c>
      <c r="AR106" s="3">
        <f>IRELAND!X$9</f>
        <v>131.49660076572889</v>
      </c>
      <c r="AS106" s="3">
        <f>IRELAND!Y$9</f>
        <v>124.5417181038363</v>
      </c>
      <c r="AT106" s="3">
        <f>IRELAND!Z$9</f>
        <v>130.25069391406649</v>
      </c>
      <c r="AU106" s="3">
        <f>IRELAND!AA$9</f>
        <v>131.47249645370846</v>
      </c>
      <c r="AV106" s="3">
        <f>IRELAND!AB$9</f>
        <v>128.10559235012786</v>
      </c>
      <c r="AW106" s="3">
        <f>IRELAND!AC$9</f>
        <v>133.33022453631713</v>
      </c>
      <c r="AX106" s="3">
        <f>IRELAND!AD$9</f>
        <v>137.72730445549871</v>
      </c>
      <c r="AY106" s="3">
        <f>IRELAND!AE$9</f>
        <v>140.58112119846547</v>
      </c>
      <c r="AZ106" s="3">
        <f>IRELAND!AF$9</f>
        <v>146.48963171150893</v>
      </c>
      <c r="BA106" s="3">
        <f>IRELAND!AG$9</f>
        <v>135.57536305549871</v>
      </c>
      <c r="BB106" s="3">
        <f>IRELAND!AH$9</f>
        <v>131.21957780378517</v>
      </c>
      <c r="BC106" s="3">
        <f>IRELAND!AI$9</f>
        <v>133.10429700485932</v>
      </c>
      <c r="BD106" s="3">
        <f>IRELAND!AJ$9</f>
        <v>0</v>
      </c>
      <c r="BE106" s="3">
        <f>IRELAND!AK$9</f>
        <v>0</v>
      </c>
      <c r="BH106" s="3"/>
    </row>
    <row r="107" spans="2:60">
      <c r="B107">
        <v>2013</v>
      </c>
      <c r="C107" s="29">
        <v>124.03324749171355</v>
      </c>
      <c r="D107" s="29">
        <v>101.09123926516625</v>
      </c>
      <c r="E107" s="29">
        <v>78.769416297084405</v>
      </c>
      <c r="F107" s="29">
        <v>833.68610401176466</v>
      </c>
      <c r="G107" s="29">
        <v>963.89690432787734</v>
      </c>
      <c r="H107" s="29">
        <v>10.02371523051151</v>
      </c>
      <c r="I107" s="29">
        <v>131.47249645370846</v>
      </c>
      <c r="J107" s="29">
        <v>15.440128669984654</v>
      </c>
      <c r="K107" s="29">
        <v>196.70116386010233</v>
      </c>
      <c r="L107" s="29">
        <v>83.720827083836312</v>
      </c>
      <c r="M107" s="29">
        <v>96.656564497902821</v>
      </c>
      <c r="N107" s="29">
        <v>615.73347881150892</v>
      </c>
      <c r="O107" s="29">
        <v>70.339969801687971</v>
      </c>
      <c r="P107" s="29">
        <v>90.762439773657277</v>
      </c>
      <c r="Q107" s="29">
        <v>557.78966148491054</v>
      </c>
      <c r="R107" s="29">
        <v>3970.1173570614174</v>
      </c>
      <c r="S107" s="29">
        <v>186.88607191739126</v>
      </c>
      <c r="T107" s="29">
        <v>226.99977716956519</v>
      </c>
      <c r="U107" s="29">
        <v>11378.937357499819</v>
      </c>
      <c r="W107" t="s">
        <v>26</v>
      </c>
      <c r="X107" s="3">
        <f>LUXEMBOURG!D$9</f>
        <v>17.431582430849105</v>
      </c>
      <c r="Y107" s="3">
        <f>LUXEMBOURG!E$9</f>
        <v>19.268082062388746</v>
      </c>
      <c r="Z107" s="3">
        <f>LUXEMBOURG!F$9</f>
        <v>19.234293658409207</v>
      </c>
      <c r="AA107" s="3">
        <f>LUXEMBOURG!G$9</f>
        <v>18.652212883401535</v>
      </c>
      <c r="AB107" s="3">
        <f>LUXEMBOURG!H$9</f>
        <v>17.613470100327365</v>
      </c>
      <c r="AC107" s="3">
        <f>LUXEMBOURG!I$9</f>
        <v>15.955803435657291</v>
      </c>
      <c r="AD107" s="3">
        <f>LUXEMBOURG!J$9</f>
        <v>16.106497251657288</v>
      </c>
      <c r="AE107" s="3">
        <f>LUXEMBOURG!K$9</f>
        <v>16.155916375421995</v>
      </c>
      <c r="AF107" s="3">
        <f>LUXEMBOURG!L$9</f>
        <v>15.976726002516624</v>
      </c>
      <c r="AG107" s="3">
        <f>LUXEMBOURG!M$9</f>
        <v>17.001138150132991</v>
      </c>
      <c r="AH107" s="3">
        <f>LUXEMBOURG!N$9</f>
        <v>18.08430392770844</v>
      </c>
      <c r="AI107" s="3">
        <f>LUXEMBOURG!O$9</f>
        <v>18.618344696465471</v>
      </c>
      <c r="AJ107" s="3">
        <f>LUXEMBOURG!P$9</f>
        <v>18.545980772869566</v>
      </c>
      <c r="AK107" s="3">
        <f>LUXEMBOURG!Q$9</f>
        <v>19.159865517309463</v>
      </c>
      <c r="AL107" s="3">
        <f>LUXEMBOURG!R$9</f>
        <v>21.851114428670076</v>
      </c>
      <c r="AM107" s="3">
        <f>LUXEMBOURG!S$9</f>
        <v>22.38872774370844</v>
      </c>
      <c r="AN107" s="3">
        <f>LUXEMBOURG!T$9</f>
        <v>20.620963942818413</v>
      </c>
      <c r="AO107" s="3">
        <f>LUXEMBOURG!U$9</f>
        <v>19.169118508521741</v>
      </c>
      <c r="AP107" s="3">
        <f>LUXEMBOURG!V$9</f>
        <v>18.255170328419439</v>
      </c>
      <c r="AQ107" s="3">
        <f>LUXEMBOURG!W$9</f>
        <v>16.7724029651867</v>
      </c>
      <c r="AR107" s="3">
        <f>LUXEMBOURG!X$9</f>
        <v>17.128253910746803</v>
      </c>
      <c r="AS107" s="3">
        <f>LUXEMBOURG!Y$9</f>
        <v>17.317269158214835</v>
      </c>
      <c r="AT107" s="3">
        <f>LUXEMBOURG!Z$9</f>
        <v>16.398309135943734</v>
      </c>
      <c r="AU107" s="3">
        <f>LUXEMBOURG!AA$9</f>
        <v>15.440128669984654</v>
      </c>
      <c r="AV107" s="3">
        <f>LUXEMBOURG!AB$9</f>
        <v>14.990690858526854</v>
      </c>
      <c r="AW107" s="3">
        <f>LUXEMBOURG!AC$9</f>
        <v>13.944852904097186</v>
      </c>
      <c r="AX107" s="3">
        <f>LUXEMBOURG!AD$9</f>
        <v>13.206759909626598</v>
      </c>
      <c r="AY107" s="3">
        <f>LUXEMBOURG!AE$9</f>
        <v>12.390394702107416</v>
      </c>
      <c r="AZ107" s="3">
        <f>LUXEMBOURG!AF$9</f>
        <v>11.837454828097187</v>
      </c>
      <c r="BA107" s="3">
        <f>LUXEMBOURG!AG$9</f>
        <v>11.183248114884911</v>
      </c>
      <c r="BB107" s="3">
        <f>LUXEMBOURG!AH$9</f>
        <v>9.9935171423938627</v>
      </c>
      <c r="BC107" s="3">
        <f>LUXEMBOURG!AI$9</f>
        <v>9.7244115210690545</v>
      </c>
      <c r="BD107" s="3">
        <f>LUXEMBOURG!AJ$9</f>
        <v>0</v>
      </c>
      <c r="BE107" s="3">
        <f>LUXEMBOURG!AK$9</f>
        <v>0</v>
      </c>
      <c r="BH107" s="3"/>
    </row>
    <row r="108" spans="2:60">
      <c r="B108">
        <v>2014</v>
      </c>
      <c r="C108" s="29">
        <v>119.6032146686445</v>
      </c>
      <c r="D108" s="29">
        <v>98.417421950843988</v>
      </c>
      <c r="E108" s="29">
        <v>76.959979582455247</v>
      </c>
      <c r="F108" s="29">
        <v>816.24663392122761</v>
      </c>
      <c r="G108" s="29">
        <v>956.91363753606151</v>
      </c>
      <c r="H108" s="29">
        <v>10.258973008117646</v>
      </c>
      <c r="I108" s="29">
        <v>128.10559235012786</v>
      </c>
      <c r="J108" s="29">
        <v>14.990690858526854</v>
      </c>
      <c r="K108" s="29">
        <v>191.51189593529415</v>
      </c>
      <c r="L108" s="29">
        <v>82.932586770281333</v>
      </c>
      <c r="M108" s="29">
        <v>97.684814878823516</v>
      </c>
      <c r="N108" s="29">
        <v>625.74166339462909</v>
      </c>
      <c r="O108" s="29">
        <v>69.500478327519176</v>
      </c>
      <c r="P108" s="29">
        <v>90.10220858828643</v>
      </c>
      <c r="Q108" s="29">
        <v>543.73760007519184</v>
      </c>
      <c r="R108" s="29">
        <v>3922.707391846031</v>
      </c>
      <c r="S108" s="29">
        <v>190.86096734782609</v>
      </c>
      <c r="T108" s="29">
        <v>234.39672620000002</v>
      </c>
      <c r="U108" s="29">
        <v>11369.664549840472</v>
      </c>
      <c r="W108" t="s">
        <v>30</v>
      </c>
      <c r="X108" s="3">
        <f>NETHERLANDS!D$9</f>
        <v>490.50860199156011</v>
      </c>
      <c r="Y108" s="3">
        <f>NETHERLANDS!E$9</f>
        <v>498.45294038951408</v>
      </c>
      <c r="Z108" s="3">
        <f>NETHERLANDS!F$9</f>
        <v>442.46180224450126</v>
      </c>
      <c r="AA108" s="3">
        <f>NETHERLANDS!G$9</f>
        <v>436.25585822071605</v>
      </c>
      <c r="AB108" s="3">
        <f>NETHERLANDS!H$9</f>
        <v>390.93879194015346</v>
      </c>
      <c r="AC108" s="3">
        <f>NETHERLANDS!I$9</f>
        <v>356.73541232071614</v>
      </c>
      <c r="AD108" s="3">
        <f>NETHERLANDS!J$9</f>
        <v>356.35517117672634</v>
      </c>
      <c r="AE108" s="3">
        <f>NETHERLANDS!K$9</f>
        <v>339.82512913427115</v>
      </c>
      <c r="AF108" s="3">
        <f>NETHERLANDS!L$9</f>
        <v>321.08346768056265</v>
      </c>
      <c r="AG108" s="3">
        <f>NETHERLANDS!M$9</f>
        <v>317.64135852020456</v>
      </c>
      <c r="AH108" s="3">
        <f>NETHERLANDS!N$9</f>
        <v>293.65997465447572</v>
      </c>
      <c r="AI108" s="3">
        <f>NETHERLANDS!O$9</f>
        <v>284.58822678516628</v>
      </c>
      <c r="AJ108" s="3">
        <f>NETHERLANDS!P$9</f>
        <v>273.43450268772381</v>
      </c>
      <c r="AK108" s="3">
        <f>NETHERLANDS!Q$9</f>
        <v>269.67154108695655</v>
      </c>
      <c r="AL108" s="3">
        <f>NETHERLANDS!R$9</f>
        <v>265.77467722557543</v>
      </c>
      <c r="AM108" s="3">
        <f>NETHERLANDS!S$9</f>
        <v>260.86472617237848</v>
      </c>
      <c r="AN108" s="3">
        <f>NETHERLANDS!T$9</f>
        <v>261.15905400869565</v>
      </c>
      <c r="AO108" s="3">
        <f>NETHERLANDS!U$9</f>
        <v>253.21530795396421</v>
      </c>
      <c r="AP108" s="3">
        <f>NETHERLANDS!V$9</f>
        <v>239.39183924245526</v>
      </c>
      <c r="AQ108" s="3">
        <f>NETHERLANDS!W$9</f>
        <v>224.10404728925829</v>
      </c>
      <c r="AR108" s="3">
        <f>NETHERLANDS!X$9</f>
        <v>219.97721317263426</v>
      </c>
      <c r="AS108" s="3">
        <f>NETHERLANDS!Y$9</f>
        <v>214.41648806368289</v>
      </c>
      <c r="AT108" s="3">
        <f>NETHERLANDS!Z$9</f>
        <v>203.52562749718669</v>
      </c>
      <c r="AU108" s="3">
        <f>NETHERLANDS!AA$9</f>
        <v>196.70116386010233</v>
      </c>
      <c r="AV108" s="3">
        <f>NETHERLANDS!AB$9</f>
        <v>191.51189593529415</v>
      </c>
      <c r="AW108" s="3">
        <f>NETHERLANDS!AC$9</f>
        <v>191.94658143580563</v>
      </c>
      <c r="AX108" s="3">
        <f>NETHERLANDS!AD$9</f>
        <v>188.34936641150895</v>
      </c>
      <c r="AY108" s="3">
        <f>NETHERLANDS!AE$9</f>
        <v>187.29237997289005</v>
      </c>
      <c r="AZ108" s="3">
        <f>NETHERLANDS!AF$9</f>
        <v>183.93400357544758</v>
      </c>
      <c r="BA108" s="3">
        <f>NETHERLANDS!AG$9</f>
        <v>175.17232177672633</v>
      </c>
      <c r="BB108" s="3">
        <f>NETHERLANDS!AH$9</f>
        <v>167.20955433017903</v>
      </c>
      <c r="BC108" s="3">
        <f>NETHERLANDS!AI$9</f>
        <v>164.53826187289002</v>
      </c>
      <c r="BD108" s="3">
        <f>NETHERLANDS!AJ$9</f>
        <v>0</v>
      </c>
      <c r="BE108" s="3">
        <f>NETHERLANDS!AK$9</f>
        <v>0</v>
      </c>
      <c r="BH108" s="3"/>
    </row>
    <row r="109" spans="2:60">
      <c r="B109">
        <v>2015</v>
      </c>
      <c r="C109" s="29">
        <v>120.19929630757034</v>
      </c>
      <c r="D109" s="29">
        <v>98.567808970485942</v>
      </c>
      <c r="E109" s="29">
        <v>72.203260376470581</v>
      </c>
      <c r="F109" s="29">
        <v>811.53735979539647</v>
      </c>
      <c r="G109" s="29">
        <v>946.60911453401536</v>
      </c>
      <c r="H109" s="29">
        <v>10.527577365815858</v>
      </c>
      <c r="I109" s="29">
        <v>133.33022453631713</v>
      </c>
      <c r="J109" s="29">
        <v>13.944852904097186</v>
      </c>
      <c r="K109" s="29">
        <v>191.94658143580563</v>
      </c>
      <c r="L109" s="29">
        <v>80.49075270997443</v>
      </c>
      <c r="M109" s="29">
        <v>99.160899123427114</v>
      </c>
      <c r="N109" s="29">
        <v>634.68305956265976</v>
      </c>
      <c r="O109" s="29">
        <v>67.625753033427102</v>
      </c>
      <c r="P109" s="29">
        <v>88.967843872531972</v>
      </c>
      <c r="Q109" s="29">
        <v>532.75190070332474</v>
      </c>
      <c r="R109" s="29">
        <v>3902.5462852313194</v>
      </c>
      <c r="S109" s="29">
        <v>196.27392062173911</v>
      </c>
      <c r="T109" s="29">
        <v>246.37407753913044</v>
      </c>
      <c r="U109" s="29">
        <v>11423.402124267355</v>
      </c>
      <c r="W109" t="s">
        <v>31</v>
      </c>
      <c r="X109" s="3">
        <f>NORWAY!D$9</f>
        <v>85.744313543734023</v>
      </c>
      <c r="Y109" s="3">
        <f>NORWAY!E$9</f>
        <v>83.454444601687982</v>
      </c>
      <c r="Z109" s="3">
        <f>NORWAY!F$9</f>
        <v>85.41828240987212</v>
      </c>
      <c r="AA109" s="3">
        <f>NORWAY!G$9</f>
        <v>85.353981095191813</v>
      </c>
      <c r="AB109" s="3">
        <f>NORWAY!H$9</f>
        <v>86.095073347365727</v>
      </c>
      <c r="AC109" s="3">
        <f>NORWAY!I$9</f>
        <v>90.080962807723779</v>
      </c>
      <c r="AD109" s="3">
        <f>NORWAY!J$9</f>
        <v>93.397599501329921</v>
      </c>
      <c r="AE109" s="3">
        <f>NORWAY!K$9</f>
        <v>95.263473372941178</v>
      </c>
      <c r="AF109" s="3">
        <f>NORWAY!L$9</f>
        <v>96.223475074373397</v>
      </c>
      <c r="AG109" s="3">
        <f>NORWAY!M$9</f>
        <v>94.561068689616363</v>
      </c>
      <c r="AH109" s="3">
        <f>NORWAY!N$9</f>
        <v>90.023222654271095</v>
      </c>
      <c r="AI109" s="3">
        <f>NORWAY!O$9</f>
        <v>89.688755381790287</v>
      </c>
      <c r="AJ109" s="3">
        <f>NORWAY!P$9</f>
        <v>88.221781097953965</v>
      </c>
      <c r="AK109" s="3">
        <f>NORWAY!Q$9</f>
        <v>89.671729649156006</v>
      </c>
      <c r="AL109" s="3">
        <f>NORWAY!R$9</f>
        <v>89.299551851713545</v>
      </c>
      <c r="AM109" s="3">
        <f>NORWAY!S$9</f>
        <v>89.509071201636829</v>
      </c>
      <c r="AN109" s="3">
        <f>NORWAY!T$9</f>
        <v>89.750364949053704</v>
      </c>
      <c r="AO109" s="3">
        <f>NORWAY!U$9</f>
        <v>90.627339959488495</v>
      </c>
      <c r="AP109" s="3">
        <f>NORWAY!V$9</f>
        <v>88.923334240767261</v>
      </c>
      <c r="AQ109" s="3">
        <f>NORWAY!W$9</f>
        <v>85.614028780000012</v>
      </c>
      <c r="AR109" s="3">
        <f>NORWAY!X$9</f>
        <v>86.823459613452684</v>
      </c>
      <c r="AS109" s="3">
        <f>NORWAY!Y$9</f>
        <v>85.586060003938627</v>
      </c>
      <c r="AT109" s="3">
        <f>NORWAY!Z$9</f>
        <v>84.537968266240412</v>
      </c>
      <c r="AU109" s="3">
        <f>NORWAY!AA$9</f>
        <v>83.720827083836312</v>
      </c>
      <c r="AV109" s="3">
        <f>NORWAY!AB$9</f>
        <v>82.932586770281333</v>
      </c>
      <c r="AW109" s="3">
        <f>NORWAY!AC$9</f>
        <v>80.49075270997443</v>
      </c>
      <c r="AX109" s="3">
        <f>NORWAY!AD$9</f>
        <v>77.941047097135538</v>
      </c>
      <c r="AY109" s="3">
        <f>NORWAY!AE$9</f>
        <v>76.128848703478269</v>
      </c>
      <c r="AZ109" s="3">
        <f>NORWAY!AF$9</f>
        <v>76.439382775805626</v>
      </c>
      <c r="BA109" s="3">
        <f>NORWAY!AG$9</f>
        <v>72.163219791764718</v>
      </c>
      <c r="BB109" s="3">
        <f>NORWAY!AH$9</f>
        <v>69.439360576675185</v>
      </c>
      <c r="BC109" s="3">
        <f>NORWAY!AI$9</f>
        <v>68.1677342347826</v>
      </c>
      <c r="BD109" s="3">
        <f>NORWAY!AJ$9</f>
        <v>0</v>
      </c>
      <c r="BE109" s="3">
        <f>NORWAY!AK$9</f>
        <v>0</v>
      </c>
      <c r="BH109" s="3"/>
    </row>
    <row r="110" spans="2:60">
      <c r="B110">
        <v>2016</v>
      </c>
      <c r="C110" s="29">
        <v>116.73898212583121</v>
      </c>
      <c r="D110" s="29">
        <v>98.755946935703335</v>
      </c>
      <c r="E110" s="29">
        <v>69.676314459079279</v>
      </c>
      <c r="F110" s="29">
        <v>796.87128663273654</v>
      </c>
      <c r="G110" s="29">
        <v>930.84445500511515</v>
      </c>
      <c r="H110" s="29">
        <v>9.9629459567109961</v>
      </c>
      <c r="I110" s="29">
        <v>137.72730445549871</v>
      </c>
      <c r="J110" s="29">
        <v>13.206759909626598</v>
      </c>
      <c r="K110" s="29">
        <v>188.34936641150895</v>
      </c>
      <c r="L110" s="29">
        <v>77.941047097135538</v>
      </c>
      <c r="M110" s="29">
        <v>97.239516390076716</v>
      </c>
      <c r="N110" s="29">
        <v>619.74078673759595</v>
      </c>
      <c r="O110" s="29">
        <v>66.939835462634264</v>
      </c>
      <c r="P110" s="29">
        <v>87.05239669268542</v>
      </c>
      <c r="Q110" s="29">
        <v>507.21446405089517</v>
      </c>
      <c r="R110" s="29">
        <v>3818.2614083228336</v>
      </c>
      <c r="S110" s="29">
        <v>189.04768412173914</v>
      </c>
      <c r="T110" s="29">
        <v>234.41395310869567</v>
      </c>
      <c r="U110" s="29">
        <v>11487.855972482685</v>
      </c>
      <c r="W110" t="s">
        <v>33</v>
      </c>
      <c r="X110" s="3">
        <f>PORTUGAL!D$9</f>
        <v>139.21435740757033</v>
      </c>
      <c r="Y110" s="3">
        <f>PORTUGAL!E$9</f>
        <v>143.53353184470586</v>
      </c>
      <c r="Z110" s="3">
        <f>PORTUGAL!F$9</f>
        <v>149.1075659781074</v>
      </c>
      <c r="AA110" s="3">
        <f>PORTUGAL!G$9</f>
        <v>145.24494954332482</v>
      </c>
      <c r="AB110" s="3">
        <f>PORTUGAL!H$9</f>
        <v>144.68650089657291</v>
      </c>
      <c r="AC110" s="3">
        <f>PORTUGAL!I$9</f>
        <v>147.99502470941175</v>
      </c>
      <c r="AD110" s="3">
        <f>PORTUGAL!J$9</f>
        <v>143.36971205780051</v>
      </c>
      <c r="AE110" s="3">
        <f>PORTUGAL!K$9</f>
        <v>143.42611681319693</v>
      </c>
      <c r="AF110" s="3">
        <f>PORTUGAL!L$9</f>
        <v>145.60217605222508</v>
      </c>
      <c r="AG110" s="3">
        <f>PORTUGAL!M$9</f>
        <v>151.39553662148336</v>
      </c>
      <c r="AH110" s="3">
        <f>PORTUGAL!N$9</f>
        <v>151.77328916056268</v>
      </c>
      <c r="AI110" s="3">
        <f>PORTUGAL!O$9</f>
        <v>148.64198408097187</v>
      </c>
      <c r="AJ110" s="3">
        <f>PORTUGAL!P$9</f>
        <v>148.62447063452686</v>
      </c>
      <c r="AK110" s="3">
        <f>PORTUGAL!Q$9</f>
        <v>138.14754528843989</v>
      </c>
      <c r="AL110" s="3">
        <f>PORTUGAL!R$9</f>
        <v>140.00617290721229</v>
      </c>
      <c r="AM110" s="3">
        <f>PORTUGAL!S$9</f>
        <v>136.89126442710997</v>
      </c>
      <c r="AN110" s="3">
        <f>PORTUGAL!T$9</f>
        <v>129.62857551913044</v>
      </c>
      <c r="AO110" s="3">
        <f>PORTUGAL!U$9</f>
        <v>127.11518990613811</v>
      </c>
      <c r="AP110" s="3">
        <f>PORTUGAL!V$9</f>
        <v>120.62564811867009</v>
      </c>
      <c r="AQ110" s="3">
        <f>PORTUGAL!W$9</f>
        <v>115.18386371918157</v>
      </c>
      <c r="AR110" s="3">
        <f>PORTUGAL!X$9</f>
        <v>109.26323197176471</v>
      </c>
      <c r="AS110" s="3">
        <f>PORTUGAL!Y$9</f>
        <v>103.94911827964195</v>
      </c>
      <c r="AT110" s="3">
        <f>PORTUGAL!Z$9</f>
        <v>98.945027098772385</v>
      </c>
      <c r="AU110" s="3">
        <f>PORTUGAL!AA$9</f>
        <v>96.656564497902821</v>
      </c>
      <c r="AV110" s="3">
        <f>PORTUGAL!AB$9</f>
        <v>97.684814878823516</v>
      </c>
      <c r="AW110" s="3">
        <f>PORTUGAL!AC$9</f>
        <v>99.160899123427114</v>
      </c>
      <c r="AX110" s="3">
        <f>PORTUGAL!AD$9</f>
        <v>97.239516390076716</v>
      </c>
      <c r="AY110" s="3">
        <f>PORTUGAL!AE$9</f>
        <v>98.887507469667526</v>
      </c>
      <c r="AZ110" s="3">
        <f>PORTUGAL!AF$9</f>
        <v>97.471642198465474</v>
      </c>
      <c r="BA110" s="3">
        <f>PORTUGAL!AG$9</f>
        <v>97.005761281023013</v>
      </c>
      <c r="BB110" s="3">
        <f>PORTUGAL!AH$9</f>
        <v>91.644746893913037</v>
      </c>
      <c r="BC110" s="3">
        <f>PORTUGAL!AI$9</f>
        <v>92.151876454987217</v>
      </c>
      <c r="BD110" s="3">
        <f>PORTUGAL!AJ$9</f>
        <v>0</v>
      </c>
      <c r="BE110" s="3">
        <f>PORTUGAL!AK$9</f>
        <v>0</v>
      </c>
      <c r="BH110" s="3"/>
    </row>
    <row r="111" spans="2:60">
      <c r="B111">
        <v>2017</v>
      </c>
      <c r="C111" s="29">
        <v>111.8379587061381</v>
      </c>
      <c r="D111" s="29">
        <v>99.667434094475709</v>
      </c>
      <c r="E111" s="29">
        <v>67.97584130915601</v>
      </c>
      <c r="F111" s="29">
        <v>786.59967038363175</v>
      </c>
      <c r="G111" s="29">
        <v>899.26906852480818</v>
      </c>
      <c r="H111" s="29">
        <v>10.059309770409207</v>
      </c>
      <c r="I111" s="29">
        <v>140.58112119846547</v>
      </c>
      <c r="J111" s="29">
        <v>12.390394702107416</v>
      </c>
      <c r="K111" s="29">
        <v>187.29237997289005</v>
      </c>
      <c r="L111" s="29">
        <v>76.128848703478269</v>
      </c>
      <c r="M111" s="29">
        <v>98.887507469667526</v>
      </c>
      <c r="N111" s="29">
        <v>631.1624029368287</v>
      </c>
      <c r="O111" s="29">
        <v>65.812303579181588</v>
      </c>
      <c r="P111" s="29">
        <v>85.575068215089516</v>
      </c>
      <c r="Q111" s="29">
        <v>497.63954865703323</v>
      </c>
      <c r="R111" s="29">
        <v>3770.8788582233606</v>
      </c>
      <c r="S111" s="29">
        <v>191.39877384782608</v>
      </c>
      <c r="T111" s="29">
        <v>238.74675239130434</v>
      </c>
      <c r="U111" s="29">
        <v>11604.989865739422</v>
      </c>
      <c r="W111" t="s">
        <v>39</v>
      </c>
      <c r="X111" s="3">
        <f>SPAIN!D$9</f>
        <v>801.61165607979547</v>
      </c>
      <c r="Y111" s="3">
        <f>SPAIN!E$9</f>
        <v>811.92953841534518</v>
      </c>
      <c r="Z111" s="3">
        <f>SPAIN!F$9</f>
        <v>821.33534424296681</v>
      </c>
      <c r="AA111" s="3">
        <f>SPAIN!G$9</f>
        <v>785.65746905524293</v>
      </c>
      <c r="AB111" s="3">
        <f>SPAIN!H$9</f>
        <v>806.41078443273659</v>
      </c>
      <c r="AC111" s="3">
        <f>SPAIN!I$9</f>
        <v>806.68878414424557</v>
      </c>
      <c r="AD111" s="3">
        <f>SPAIN!J$9</f>
        <v>840.3939369769821</v>
      </c>
      <c r="AE111" s="3">
        <f>SPAIN!K$9</f>
        <v>843.49551624040919</v>
      </c>
      <c r="AF111" s="3">
        <f>SPAIN!L$9</f>
        <v>866.28859722301786</v>
      </c>
      <c r="AG111" s="3">
        <f>SPAIN!M$9</f>
        <v>857.38170896572888</v>
      </c>
      <c r="AH111" s="3">
        <f>SPAIN!N$9</f>
        <v>878.37071264961651</v>
      </c>
      <c r="AI111" s="3">
        <f>SPAIN!O$9</f>
        <v>869.01183100511503</v>
      </c>
      <c r="AJ111" s="3">
        <f>SPAIN!P$9</f>
        <v>869.41181253043487</v>
      </c>
      <c r="AK111" s="3">
        <f>SPAIN!Q$9</f>
        <v>876.32090872941171</v>
      </c>
      <c r="AL111" s="3">
        <f>SPAIN!R$9</f>
        <v>857.46820886803062</v>
      </c>
      <c r="AM111" s="3">
        <f>SPAIN!S$9</f>
        <v>821.278644823018</v>
      </c>
      <c r="AN111" s="3">
        <f>SPAIN!T$9</f>
        <v>807.98517663938628</v>
      </c>
      <c r="AO111" s="3">
        <f>SPAIN!U$9</f>
        <v>813.8488310378516</v>
      </c>
      <c r="AP111" s="3">
        <f>SPAIN!V$9</f>
        <v>715.49935484910486</v>
      </c>
      <c r="AQ111" s="3">
        <f>SPAIN!W$9</f>
        <v>677.33147415831195</v>
      </c>
      <c r="AR111" s="3">
        <f>SPAIN!X$9</f>
        <v>660.72241078081834</v>
      </c>
      <c r="AS111" s="3">
        <f>SPAIN!Y$9</f>
        <v>653.26213444398979</v>
      </c>
      <c r="AT111" s="3">
        <f>SPAIN!Z$9</f>
        <v>634.07539897774939</v>
      </c>
      <c r="AU111" s="3">
        <f>SPAIN!AA$9</f>
        <v>615.73347881150892</v>
      </c>
      <c r="AV111" s="3">
        <f>SPAIN!AB$9</f>
        <v>625.74166339462909</v>
      </c>
      <c r="AW111" s="3">
        <f>SPAIN!AC$9</f>
        <v>634.68305956265976</v>
      </c>
      <c r="AX111" s="3">
        <f>SPAIN!AD$9</f>
        <v>619.74078673759595</v>
      </c>
      <c r="AY111" s="3">
        <f>SPAIN!AE$9</f>
        <v>631.1624029368287</v>
      </c>
      <c r="AZ111" s="3">
        <f>SPAIN!AF$9</f>
        <v>624.22474813248073</v>
      </c>
      <c r="BA111" s="3">
        <f>SPAIN!AG$9</f>
        <v>600.12473206035804</v>
      </c>
      <c r="BB111" s="3">
        <f>SPAIN!AH$9</f>
        <v>586.41470080869567</v>
      </c>
      <c r="BC111" s="3">
        <f>SPAIN!AI$9</f>
        <v>583.11939766240403</v>
      </c>
      <c r="BD111" s="3">
        <f>SPAIN!AJ$9</f>
        <v>0</v>
      </c>
      <c r="BE111" s="3">
        <f>SPAIN!AK$9</f>
        <v>0</v>
      </c>
    </row>
    <row r="112" spans="2:60">
      <c r="B112">
        <v>2018</v>
      </c>
      <c r="C112" s="29">
        <v>109.19663699053709</v>
      </c>
      <c r="D112" s="29">
        <v>97.157648311150894</v>
      </c>
      <c r="E112" s="29">
        <v>66.676395222455255</v>
      </c>
      <c r="F112" s="29">
        <v>767.88282491994892</v>
      </c>
      <c r="G112" s="29">
        <v>849.61268220204602</v>
      </c>
      <c r="H112" s="29">
        <v>10.074770573662404</v>
      </c>
      <c r="I112" s="29">
        <v>146.48963171150893</v>
      </c>
      <c r="J112" s="29">
        <v>11.837454828097187</v>
      </c>
      <c r="K112" s="29">
        <v>183.93400357544758</v>
      </c>
      <c r="L112" s="29">
        <v>76.439382775805626</v>
      </c>
      <c r="M112" s="29">
        <v>97.471642198465474</v>
      </c>
      <c r="N112" s="29">
        <v>624.22474813248073</v>
      </c>
      <c r="O112" s="29">
        <v>64.381973720485945</v>
      </c>
      <c r="P112" s="29">
        <v>84.157617578874664</v>
      </c>
      <c r="Q112" s="29">
        <v>481.48595733017908</v>
      </c>
      <c r="R112" s="29">
        <v>3671.023370071146</v>
      </c>
      <c r="S112" s="29">
        <v>189.85687602608695</v>
      </c>
      <c r="T112" s="29">
        <v>244.13290853913045</v>
      </c>
      <c r="U112" s="29">
        <v>11602.720859293404</v>
      </c>
      <c r="W112" t="s">
        <v>41</v>
      </c>
      <c r="X112" s="3">
        <f>SWITZERLAND!D$9</f>
        <v>100.53256718772377</v>
      </c>
      <c r="Y112" s="3">
        <f>SWITZERLAND!E$9</f>
        <v>98.808039613043476</v>
      </c>
      <c r="Z112" s="3">
        <f>SWITZERLAND!F$9</f>
        <v>96.393136314373407</v>
      </c>
      <c r="AA112" s="3">
        <f>SWITZERLAND!G$9</f>
        <v>91.948165228132979</v>
      </c>
      <c r="AB112" s="3">
        <f>SWITZERLAND!H$9</f>
        <v>90.853805925575443</v>
      </c>
      <c r="AC112" s="3">
        <f>SWITZERLAND!I$9</f>
        <v>89.365831965780046</v>
      </c>
      <c r="AD112" s="3">
        <f>SWITZERLAND!J$9</f>
        <v>86.73570822895141</v>
      </c>
      <c r="AE112" s="3">
        <f>SWITZERLAND!K$9</f>
        <v>83.653781365268543</v>
      </c>
      <c r="AF112" s="3">
        <f>SWITZERLAND!L$9</f>
        <v>83.297708274833766</v>
      </c>
      <c r="AG112" s="3">
        <f>SWITZERLAND!M$9</f>
        <v>82.885236956010232</v>
      </c>
      <c r="AH112" s="3">
        <f>SWITZERLAND!N$9</f>
        <v>82.660900707161119</v>
      </c>
      <c r="AI112" s="3">
        <f>SWITZERLAND!O$9</f>
        <v>81.772848637135553</v>
      </c>
      <c r="AJ112" s="3">
        <f>SWITZERLAND!P$9</f>
        <v>79.493473268337596</v>
      </c>
      <c r="AK112" s="3">
        <f>SWITZERLAND!Q$9</f>
        <v>78.062388139360621</v>
      </c>
      <c r="AL112" s="3">
        <f>SWITZERLAND!R$9</f>
        <v>77.425631850537087</v>
      </c>
      <c r="AM112" s="3">
        <f>SWITZERLAND!S$9</f>
        <v>78.164635047237851</v>
      </c>
      <c r="AN112" s="3">
        <f>SWITZERLAND!T$9</f>
        <v>77.799699745370845</v>
      </c>
      <c r="AO112" s="3">
        <f>SWITZERLAND!U$9</f>
        <v>77.895121737928378</v>
      </c>
      <c r="AP112" s="3">
        <f>SWITZERLAND!V$9</f>
        <v>77.452875448260869</v>
      </c>
      <c r="AQ112" s="3">
        <f>SWITZERLAND!W$9</f>
        <v>74.497543975396411</v>
      </c>
      <c r="AR112" s="3">
        <f>SWITZERLAND!X$9</f>
        <v>73.429014298670069</v>
      </c>
      <c r="AS112" s="3">
        <f>SWITZERLAND!Y$9</f>
        <v>71.282017507826083</v>
      </c>
      <c r="AT112" s="3">
        <f>SWITZERLAND!Z$9</f>
        <v>70.917531443401543</v>
      </c>
      <c r="AU112" s="3">
        <f>SWITZERLAND!AA$9</f>
        <v>70.339969801687971</v>
      </c>
      <c r="AV112" s="3">
        <f>SWITZERLAND!AB$9</f>
        <v>69.500478327519176</v>
      </c>
      <c r="AW112" s="3">
        <f>SWITZERLAND!AC$9</f>
        <v>67.625753033427102</v>
      </c>
      <c r="AX112" s="3">
        <f>SWITZERLAND!AD$9</f>
        <v>66.939835462634264</v>
      </c>
      <c r="AY112" s="3">
        <f>SWITZERLAND!AE$9</f>
        <v>65.812303579181588</v>
      </c>
      <c r="AZ112" s="3">
        <f>SWITZERLAND!AF$9</f>
        <v>64.381973720485945</v>
      </c>
      <c r="BA112" s="3">
        <f>SWITZERLAND!AG$9</f>
        <v>62.656430333734015</v>
      </c>
      <c r="BB112" s="3">
        <f>SWITZERLAND!AH$9</f>
        <v>59.933916611918157</v>
      </c>
      <c r="BC112" s="3">
        <f>SWITZERLAND!AI$9</f>
        <v>59.914448388439908</v>
      </c>
      <c r="BD112" s="3">
        <f>SWITZERLAND!AJ$9</f>
        <v>0</v>
      </c>
      <c r="BE112" s="3">
        <f>SWITZERLAND!AK$9</f>
        <v>0</v>
      </c>
      <c r="BG112"/>
    </row>
    <row r="113" spans="2:59">
      <c r="B113">
        <v>2019</v>
      </c>
      <c r="C113" s="29">
        <v>104.55741178593351</v>
      </c>
      <c r="D113" s="29">
        <v>92.019811978670077</v>
      </c>
      <c r="E113" s="29">
        <v>63.917232772378512</v>
      </c>
      <c r="F113" s="29">
        <v>736.0728842639387</v>
      </c>
      <c r="G113" s="29">
        <v>806.75493604552435</v>
      </c>
      <c r="H113" s="29">
        <v>9.6288456918312022</v>
      </c>
      <c r="I113" s="29">
        <v>135.57536305549871</v>
      </c>
      <c r="J113" s="29">
        <v>11.183248114884911</v>
      </c>
      <c r="K113" s="29">
        <v>175.17232177672633</v>
      </c>
      <c r="L113" s="29">
        <v>72.163219791764718</v>
      </c>
      <c r="M113" s="29">
        <v>97.005761281023013</v>
      </c>
      <c r="N113" s="29">
        <v>600.12473206035804</v>
      </c>
      <c r="O113" s="29">
        <v>62.656430333734015</v>
      </c>
      <c r="P113" s="29">
        <v>80.856627976317128</v>
      </c>
      <c r="Q113" s="29">
        <v>462.40094219744242</v>
      </c>
      <c r="R113" s="29">
        <v>3510.0897691260257</v>
      </c>
      <c r="S113" s="29">
        <v>182.98597873043479</v>
      </c>
      <c r="T113" s="29">
        <v>237.5117382521739</v>
      </c>
      <c r="U113" s="29">
        <v>11830.671604232515</v>
      </c>
      <c r="W113" t="s">
        <v>40</v>
      </c>
      <c r="X113" s="3">
        <f>SWEDEN!D$9</f>
        <v>137.73002171836316</v>
      </c>
      <c r="Y113" s="3">
        <f>SWEDEN!E$9</f>
        <v>137.36879662757033</v>
      </c>
      <c r="Z113" s="3">
        <f>SWEDEN!F$9</f>
        <v>133.94898068588236</v>
      </c>
      <c r="AA113" s="3">
        <f>SWEDEN!G$9</f>
        <v>130.97827495350384</v>
      </c>
      <c r="AB113" s="3">
        <f>SWEDEN!H$9</f>
        <v>132.7306556105371</v>
      </c>
      <c r="AC113" s="3">
        <f>SWEDEN!I$9</f>
        <v>128.83784998071613</v>
      </c>
      <c r="AD113" s="3">
        <f>SWEDEN!J$9</f>
        <v>127.3755401488491</v>
      </c>
      <c r="AE113" s="3">
        <f>SWEDEN!K$9</f>
        <v>124.95636493923274</v>
      </c>
      <c r="AF113" s="3">
        <f>SWEDEN!L$9</f>
        <v>121.49245839652174</v>
      </c>
      <c r="AG113" s="3">
        <f>SWEDEN!M$9</f>
        <v>118.21918618624039</v>
      </c>
      <c r="AH113" s="3">
        <f>SWEDEN!N$9</f>
        <v>116.76816747969309</v>
      </c>
      <c r="AI113" s="3">
        <f>SWEDEN!O$9</f>
        <v>113.25802580700768</v>
      </c>
      <c r="AJ113" s="3">
        <f>SWEDEN!P$9</f>
        <v>110.50158745580563</v>
      </c>
      <c r="AK113" s="3">
        <f>SWEDEN!Q$9</f>
        <v>109.25512441780052</v>
      </c>
      <c r="AL113" s="3">
        <f>SWEDEN!R$9</f>
        <v>108.34216889677749</v>
      </c>
      <c r="AM113" s="3">
        <f>SWEDEN!S$9</f>
        <v>106.10607092664962</v>
      </c>
      <c r="AN113" s="3">
        <f>SWEDEN!T$9</f>
        <v>104.79093049585677</v>
      </c>
      <c r="AO113" s="3">
        <f>SWEDEN!U$9</f>
        <v>102.93198084629157</v>
      </c>
      <c r="AP113" s="3">
        <f>SWEDEN!V$9</f>
        <v>100.8974179634271</v>
      </c>
      <c r="AQ113" s="3">
        <f>SWEDEN!W$9</f>
        <v>94.494140381278783</v>
      </c>
      <c r="AR113" s="3">
        <f>SWEDEN!X$9</f>
        <v>96.331669356982104</v>
      </c>
      <c r="AS113" s="3">
        <f>SWEDEN!Y$9</f>
        <v>94.200445526496168</v>
      </c>
      <c r="AT113" s="3">
        <f>SWEDEN!Z$9</f>
        <v>91.020567751611253</v>
      </c>
      <c r="AU113" s="3">
        <f>SWEDEN!AA$9</f>
        <v>90.762439773657277</v>
      </c>
      <c r="AV113" s="3">
        <f>SWEDEN!AB$9</f>
        <v>90.10220858828643</v>
      </c>
      <c r="AW113" s="3">
        <f>SWEDEN!AC$9</f>
        <v>88.967843872531972</v>
      </c>
      <c r="AX113" s="3">
        <f>SWEDEN!AD$9</f>
        <v>87.05239669268542</v>
      </c>
      <c r="AY113" s="3">
        <f>SWEDEN!AE$9</f>
        <v>85.575068215089516</v>
      </c>
      <c r="AZ113" s="3">
        <f>SWEDEN!AF$9</f>
        <v>84.157617578874664</v>
      </c>
      <c r="BA113" s="3">
        <f>SWEDEN!AG$9</f>
        <v>80.856627976317128</v>
      </c>
      <c r="BB113" s="3">
        <f>SWEDEN!AH$9</f>
        <v>78.321695414833755</v>
      </c>
      <c r="BC113" s="3">
        <f>SWEDEN!AI$9</f>
        <v>77.045816603375954</v>
      </c>
      <c r="BD113" s="3">
        <f>SWEDEN!AJ$9</f>
        <v>0</v>
      </c>
      <c r="BE113" s="3">
        <f>SWEDEN!AK$9</f>
        <v>0</v>
      </c>
      <c r="BG113"/>
    </row>
    <row r="114" spans="2:59">
      <c r="B114">
        <v>2020</v>
      </c>
      <c r="C114" s="29">
        <v>98.400258069002547</v>
      </c>
      <c r="D114" s="29">
        <v>92.18790782245523</v>
      </c>
      <c r="E114" s="29">
        <v>58.108802751713554</v>
      </c>
      <c r="F114" s="29">
        <v>685.21730156138108</v>
      </c>
      <c r="G114" s="29">
        <v>733.22317469130428</v>
      </c>
      <c r="H114" s="29">
        <v>9.0714923032122776</v>
      </c>
      <c r="I114" s="29">
        <v>131.21957780378517</v>
      </c>
      <c r="J114" s="29">
        <v>9.9935171423938627</v>
      </c>
      <c r="K114" s="29">
        <v>167.20955433017903</v>
      </c>
      <c r="L114" s="29">
        <v>69.439360576675185</v>
      </c>
      <c r="M114" s="29">
        <v>91.644746893913037</v>
      </c>
      <c r="N114" s="29">
        <v>586.41470080869567</v>
      </c>
      <c r="O114" s="29">
        <v>59.933916611918157</v>
      </c>
      <c r="P114" s="29">
        <v>78.321695414833755</v>
      </c>
      <c r="Q114" s="29">
        <v>421.95291128439897</v>
      </c>
      <c r="R114" s="29">
        <v>3292.3389180658619</v>
      </c>
      <c r="S114" s="29">
        <v>171.64040946956521</v>
      </c>
      <c r="T114" s="29">
        <v>207.99816443913045</v>
      </c>
      <c r="U114" s="29">
        <v>11729.694196339464</v>
      </c>
      <c r="W114" t="s">
        <v>117</v>
      </c>
      <c r="X114" s="3">
        <f>'UNITED KINGDOM'!D$9</f>
        <v>1179.9089494276213</v>
      </c>
      <c r="Y114" s="3">
        <f>'UNITED KINGDOM'!E$9</f>
        <v>1158.6981225575448</v>
      </c>
      <c r="Z114" s="3">
        <f>'UNITED KINGDOM'!F$9</f>
        <v>1134.5546243115089</v>
      </c>
      <c r="AA114" s="3">
        <f>'UNITED KINGDOM'!G$9</f>
        <v>1088.7294516286445</v>
      </c>
      <c r="AB114" s="3">
        <f>'UNITED KINGDOM'!H$9</f>
        <v>1076.4570782393862</v>
      </c>
      <c r="AC114" s="3">
        <f>'UNITED KINGDOM'!I$9</f>
        <v>1032.1993553672635</v>
      </c>
      <c r="AD114" s="3">
        <f>'UNITED KINGDOM'!J$9</f>
        <v>1012.9870466578005</v>
      </c>
      <c r="AE114" s="3">
        <f>'UNITED KINGDOM'!K$9</f>
        <v>966.28303257902814</v>
      </c>
      <c r="AF114" s="3">
        <f>'UNITED KINGDOM'!L$9</f>
        <v>942.00038360306905</v>
      </c>
      <c r="AG114" s="3">
        <f>'UNITED KINGDOM'!M$9</f>
        <v>902.42286540358043</v>
      </c>
      <c r="AH114" s="3">
        <f>'UNITED KINGDOM'!N$9</f>
        <v>872.17222080971874</v>
      </c>
      <c r="AI114" s="3">
        <f>'UNITED KINGDOM'!O$9</f>
        <v>852.55110977647053</v>
      </c>
      <c r="AJ114" s="3">
        <f>'UNITED KINGDOM'!P$9</f>
        <v>819.94669788491046</v>
      </c>
      <c r="AK114" s="3">
        <f>'UNITED KINGDOM'!Q$9</f>
        <v>804.7583973309462</v>
      </c>
      <c r="AL114" s="3">
        <f>'UNITED KINGDOM'!R$9</f>
        <v>791.16255898414329</v>
      </c>
      <c r="AM114" s="3">
        <f>'UNITED KINGDOM'!S$9</f>
        <v>778.05184704040914</v>
      </c>
      <c r="AN114" s="3">
        <f>'UNITED KINGDOM'!T$9</f>
        <v>755.34166257493598</v>
      </c>
      <c r="AO114" s="3">
        <f>'UNITED KINGDOM'!U$9</f>
        <v>729.24717155652172</v>
      </c>
      <c r="AP114" s="3">
        <f>'UNITED KINGDOM'!V$9</f>
        <v>662.81613865370844</v>
      </c>
      <c r="AQ114" s="3">
        <f>'UNITED KINGDOM'!W$9</f>
        <v>608.61580438772376</v>
      </c>
      <c r="AR114" s="3">
        <f>'UNITED KINGDOM'!X$9</f>
        <v>601.71816655498719</v>
      </c>
      <c r="AS114" s="3">
        <f>'UNITED KINGDOM'!Y$9</f>
        <v>574.10447376828643</v>
      </c>
      <c r="AT114" s="3">
        <f>'UNITED KINGDOM'!Z$9</f>
        <v>580.41995418056263</v>
      </c>
      <c r="AU114" s="3">
        <f>'UNITED KINGDOM'!AA$9</f>
        <v>557.78966148491054</v>
      </c>
      <c r="AV114" s="3">
        <f>'UNITED KINGDOM'!AB$9</f>
        <v>543.73760007519184</v>
      </c>
      <c r="AW114" s="3">
        <f>'UNITED KINGDOM'!AC$9</f>
        <v>532.75190070332474</v>
      </c>
      <c r="AX114" s="3">
        <f>'UNITED KINGDOM'!AD$9</f>
        <v>507.21446405089517</v>
      </c>
      <c r="AY114" s="3">
        <f>'UNITED KINGDOM'!AE$9</f>
        <v>497.63954865703323</v>
      </c>
      <c r="AZ114" s="3">
        <f>'UNITED KINGDOM'!AF$9</f>
        <v>481.48595733017908</v>
      </c>
      <c r="BA114" s="3">
        <f>'UNITED KINGDOM'!AG$9</f>
        <v>462.40094219744242</v>
      </c>
      <c r="BB114" s="3">
        <f>'UNITED KINGDOM'!AH$9</f>
        <v>421.95291128439897</v>
      </c>
      <c r="BC114" s="3">
        <f>'UNITED KINGDOM'!AI$9</f>
        <v>425.76462708491044</v>
      </c>
      <c r="BD114" s="3">
        <f>'UNITED KINGDOM'!AJ$9</f>
        <v>0</v>
      </c>
      <c r="BE114" s="3">
        <f>'UNITED KINGDOM'!AK$9</f>
        <v>0</v>
      </c>
      <c r="BG114"/>
    </row>
    <row r="115" spans="2:59">
      <c r="B115">
        <v>2021</v>
      </c>
      <c r="C115" s="29">
        <v>98.849162762250643</v>
      </c>
      <c r="D115" s="29">
        <v>85.482893090179033</v>
      </c>
      <c r="E115" s="29">
        <v>57.551910568030692</v>
      </c>
      <c r="F115" s="29">
        <v>680.36134903631716</v>
      </c>
      <c r="G115" s="29">
        <v>719.59752814424542</v>
      </c>
      <c r="H115" s="29">
        <v>9.568808622542198</v>
      </c>
      <c r="I115" s="29">
        <v>133.10429700485932</v>
      </c>
      <c r="J115" s="29">
        <v>9.7244115210690545</v>
      </c>
      <c r="K115" s="29">
        <v>164.53826187289002</v>
      </c>
      <c r="L115" s="29">
        <v>68.1677342347826</v>
      </c>
      <c r="M115" s="29">
        <v>92.151876454987217</v>
      </c>
      <c r="N115" s="29">
        <v>583.11939766240403</v>
      </c>
      <c r="O115" s="29">
        <v>59.914448388439908</v>
      </c>
      <c r="P115" s="29">
        <v>77.045816603375954</v>
      </c>
      <c r="Q115" s="29">
        <v>425.76462708491044</v>
      </c>
      <c r="R115" s="29">
        <v>3264.9425230512834</v>
      </c>
      <c r="S115" s="29">
        <v>171.06512259565218</v>
      </c>
      <c r="T115" s="29">
        <v>211.59460033478263</v>
      </c>
      <c r="U115" s="29">
        <v>12294.754357940477</v>
      </c>
      <c r="W115" t="s">
        <v>116</v>
      </c>
      <c r="X115" s="3">
        <f>SUM(X100:X114)</f>
        <v>6335.4470223375702</v>
      </c>
      <c r="Y115" s="3">
        <f t="shared" ref="Y115:BE115" si="4">SUM(Y100:Y114)</f>
        <v>6223.5806195255809</v>
      </c>
      <c r="Z115" s="3">
        <f t="shared" si="4"/>
        <v>6081.3577293966036</v>
      </c>
      <c r="AA115" s="3">
        <f t="shared" si="4"/>
        <v>5899.2716168284342</v>
      </c>
      <c r="AB115" s="3">
        <f t="shared" si="4"/>
        <v>5771.7294413019081</v>
      </c>
      <c r="AC115" s="3">
        <f t="shared" si="4"/>
        <v>5649.5637552383678</v>
      </c>
      <c r="AD115" s="3">
        <f t="shared" si="4"/>
        <v>5644.7932950936465</v>
      </c>
      <c r="AE115" s="3">
        <f t="shared" si="4"/>
        <v>5507.7314464623942</v>
      </c>
      <c r="AF115" s="3">
        <f t="shared" si="4"/>
        <v>5485.4934601657642</v>
      </c>
      <c r="AG115" s="3">
        <f t="shared" si="4"/>
        <v>5388.6626930996617</v>
      </c>
      <c r="AH115" s="3">
        <f t="shared" si="4"/>
        <v>5306.7270150405275</v>
      </c>
      <c r="AI115" s="3">
        <f t="shared" si="4"/>
        <v>5222.7747365254718</v>
      </c>
      <c r="AJ115" s="3">
        <f t="shared" si="4"/>
        <v>5110.3603739842101</v>
      </c>
      <c r="AK115" s="3">
        <f t="shared" si="4"/>
        <v>5042.7673537680103</v>
      </c>
      <c r="AL115" s="3">
        <f t="shared" si="4"/>
        <v>4952.6914451670282</v>
      </c>
      <c r="AM115" s="3">
        <f t="shared" si="4"/>
        <v>4851.0731131033399</v>
      </c>
      <c r="AN115" s="3">
        <f t="shared" si="4"/>
        <v>4764.6970651826387</v>
      </c>
      <c r="AO115" s="3">
        <f t="shared" si="4"/>
        <v>4682.2067911775357</v>
      </c>
      <c r="AP115" s="3">
        <f t="shared" si="4"/>
        <v>4440.6151524796669</v>
      </c>
      <c r="AQ115" s="3">
        <f t="shared" si="4"/>
        <v>4228.2411805889615</v>
      </c>
      <c r="AR115" s="3">
        <f t="shared" si="4"/>
        <v>4182.1977812921587</v>
      </c>
      <c r="AS115" s="3">
        <f t="shared" si="4"/>
        <v>4088.4156387051053</v>
      </c>
      <c r="AT115" s="3">
        <f t="shared" si="4"/>
        <v>4039.0210785642412</v>
      </c>
      <c r="AU115" s="3">
        <f t="shared" si="4"/>
        <v>3970.1173570614174</v>
      </c>
      <c r="AV115" s="3">
        <f t="shared" si="4"/>
        <v>3922.707391846031</v>
      </c>
      <c r="AW115" s="3">
        <f t="shared" si="4"/>
        <v>3902.5462852313194</v>
      </c>
      <c r="AX115" s="3">
        <f t="shared" si="4"/>
        <v>3818.2614083228336</v>
      </c>
      <c r="AY115" s="3">
        <f t="shared" si="4"/>
        <v>3770.8788582233606</v>
      </c>
      <c r="AZ115" s="3">
        <f t="shared" si="4"/>
        <v>3671.023370071146</v>
      </c>
      <c r="BA115" s="3">
        <f t="shared" si="4"/>
        <v>3510.0897691260257</v>
      </c>
      <c r="BB115" s="3">
        <f t="shared" si="4"/>
        <v>3292.3389180658619</v>
      </c>
      <c r="BC115" s="3">
        <f t="shared" si="4"/>
        <v>3264.9425230512834</v>
      </c>
      <c r="BD115" s="3">
        <f t="shared" si="4"/>
        <v>0</v>
      </c>
      <c r="BE115" s="3">
        <f t="shared" si="4"/>
        <v>0</v>
      </c>
      <c r="BG115"/>
    </row>
    <row r="116" spans="2:59">
      <c r="B116">
        <v>2022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W116" t="s">
        <v>84</v>
      </c>
      <c r="X116" s="3">
        <f>'NORTH SEA'!D$9</f>
        <v>182.49454032173912</v>
      </c>
      <c r="Y116" s="3">
        <f>'NORTH SEA'!E$9</f>
        <v>190.13040693043476</v>
      </c>
      <c r="Z116" s="3">
        <f>'NORTH SEA'!F$9</f>
        <v>204.45363339130432</v>
      </c>
      <c r="AA116" s="3">
        <f>'NORTH SEA'!G$9</f>
        <v>199.56547991739131</v>
      </c>
      <c r="AB116" s="3">
        <f>'NORTH SEA'!H$9</f>
        <v>204.82741500869565</v>
      </c>
      <c r="AC116" s="3">
        <f>'NORTH SEA'!I$9</f>
        <v>211.76499518695655</v>
      </c>
      <c r="AD116" s="3">
        <f>'NORTH SEA'!J$9</f>
        <v>216.04446493913042</v>
      </c>
      <c r="AE116" s="3">
        <f>'NORTH SEA'!K$9</f>
        <v>221.32425952608696</v>
      </c>
      <c r="AF116" s="3">
        <f>'NORTH SEA'!L$9</f>
        <v>227.64785004347826</v>
      </c>
      <c r="AG116" s="3">
        <f>'NORTH SEA'!M$9</f>
        <v>238.87690336086959</v>
      </c>
      <c r="AH116" s="3">
        <f>'NORTH SEA'!N$9</f>
        <v>250.90318689130436</v>
      </c>
      <c r="AI116" s="3">
        <f>'NORTH SEA'!O$9</f>
        <v>245.50927833478261</v>
      </c>
      <c r="AJ116" s="3">
        <f>'NORTH SEA'!P$9</f>
        <v>241.02025378260868</v>
      </c>
      <c r="AK116" s="3">
        <f>'NORTH SEA'!Q$9</f>
        <v>236.80417198260872</v>
      </c>
      <c r="AL116" s="3">
        <f>'NORTH SEA'!R$9</f>
        <v>233.38192667391306</v>
      </c>
      <c r="AM116" s="3">
        <f>'NORTH SEA'!S$9</f>
        <v>228.08152426956522</v>
      </c>
      <c r="AN116" s="3">
        <f>'NORTH SEA'!T$9</f>
        <v>223.4731332826087</v>
      </c>
      <c r="AO116" s="3">
        <f>'NORTH SEA'!U$9</f>
        <v>219.16882366521742</v>
      </c>
      <c r="AP116" s="3">
        <f>'NORTH SEA'!V$9</f>
        <v>197.11159324347824</v>
      </c>
      <c r="AQ116" s="3">
        <f>'NORTH SEA'!W$9</f>
        <v>196.96245057391306</v>
      </c>
      <c r="AR116" s="3">
        <f>'NORTH SEA'!X$9</f>
        <v>195.15053892173913</v>
      </c>
      <c r="AS116" s="3">
        <f>'NORTH SEA'!Y$9</f>
        <v>196.83855720869565</v>
      </c>
      <c r="AT116" s="3">
        <f>'NORTH SEA'!Z$9</f>
        <v>192.6032270826087</v>
      </c>
      <c r="AU116" s="3">
        <f>'NORTH SEA'!AA$9</f>
        <v>186.88607191739126</v>
      </c>
      <c r="AV116" s="3">
        <f>'NORTH SEA'!AB$9</f>
        <v>190.86096734782609</v>
      </c>
      <c r="AW116" s="3">
        <f>'NORTH SEA'!AC$9</f>
        <v>196.27392062173911</v>
      </c>
      <c r="AX116" s="3">
        <f>'NORTH SEA'!AD$9</f>
        <v>189.04768412173914</v>
      </c>
      <c r="AY116" s="3">
        <f>'NORTH SEA'!AE$9</f>
        <v>191.39877384782608</v>
      </c>
      <c r="AZ116" s="3">
        <f>'NORTH SEA'!AF$9</f>
        <v>189.85687602608695</v>
      </c>
      <c r="BA116" s="3">
        <f>'NORTH SEA'!AG$9</f>
        <v>182.98597873043479</v>
      </c>
      <c r="BB116" s="3">
        <f>'NORTH SEA'!AH$9</f>
        <v>171.64040946956521</v>
      </c>
      <c r="BC116" s="3">
        <f>'NORTH SEA'!AI$9</f>
        <v>171.06512259565218</v>
      </c>
      <c r="BD116" s="3">
        <f>'NORTH SEA'!AJ$9</f>
        <v>0</v>
      </c>
      <c r="BE116" s="3">
        <f>'NORTH SEA'!AK$9</f>
        <v>0</v>
      </c>
      <c r="BG116"/>
    </row>
    <row r="117" spans="2:59">
      <c r="B117">
        <v>2023</v>
      </c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W117" t="s">
        <v>118</v>
      </c>
      <c r="X117" s="3">
        <f>'NE ATLANTIC'!D$9</f>
        <v>235.24035877391307</v>
      </c>
      <c r="Y117" s="3">
        <f>'NE ATLANTIC'!E$9</f>
        <v>245.0831957</v>
      </c>
      <c r="Z117" s="3">
        <f>'NE ATLANTIC'!F$9</f>
        <v>263.54621890434782</v>
      </c>
      <c r="AA117" s="3">
        <f>'NE ATLANTIC'!G$9</f>
        <v>257.2452579565217</v>
      </c>
      <c r="AB117" s="3">
        <f>'NE ATLANTIC'!H$9</f>
        <v>264.02803346956517</v>
      </c>
      <c r="AC117" s="3">
        <f>'NE ATLANTIC'!I$9</f>
        <v>272.97076042173916</v>
      </c>
      <c r="AD117" s="3">
        <f>'NE ATLANTIC'!J$9</f>
        <v>278.48711173043478</v>
      </c>
      <c r="AE117" s="3">
        <f>'NE ATLANTIC'!K$9</f>
        <v>285.29290863043479</v>
      </c>
      <c r="AF117" s="3">
        <f>'NE ATLANTIC'!L$9</f>
        <v>293.44418648695654</v>
      </c>
      <c r="AG117" s="3">
        <f>'NE ATLANTIC'!M$9</f>
        <v>307.91873760869561</v>
      </c>
      <c r="AH117" s="3">
        <f>'NE ATLANTIC'!N$9</f>
        <v>321.0022440434783</v>
      </c>
      <c r="AI117" s="3">
        <f>'NE ATLANTIC'!O$9</f>
        <v>312.71469904347828</v>
      </c>
      <c r="AJ117" s="3">
        <f>'NE ATLANTIC'!P$9</f>
        <v>306.40290069565219</v>
      </c>
      <c r="AK117" s="3">
        <f>'NE ATLANTIC'!Q$9</f>
        <v>300.05489621739133</v>
      </c>
      <c r="AL117" s="3">
        <f>'NE ATLANTIC'!R$9</f>
        <v>294.5624347826087</v>
      </c>
      <c r="AM117" s="3">
        <f>'NE ATLANTIC'!S$9</f>
        <v>286.83457794782606</v>
      </c>
      <c r="AN117" s="3">
        <f>'NE ATLANTIC'!T$9</f>
        <v>279.75232064347824</v>
      </c>
      <c r="AO117" s="3">
        <f>'NE ATLANTIC'!U$9</f>
        <v>273.34157139130434</v>
      </c>
      <c r="AP117" s="3">
        <f>'NE ATLANTIC'!V$9</f>
        <v>238.28336419999999</v>
      </c>
      <c r="AQ117" s="3">
        <f>'NE ATLANTIC'!W$9</f>
        <v>239.14119746086959</v>
      </c>
      <c r="AR117" s="3">
        <f>'NE ATLANTIC'!X$9</f>
        <v>230.54902472608694</v>
      </c>
      <c r="AS117" s="3">
        <f>'NE ATLANTIC'!Y$9</f>
        <v>241.76891817826089</v>
      </c>
      <c r="AT117" s="3">
        <f>'NE ATLANTIC'!Z$9</f>
        <v>235.17448536521738</v>
      </c>
      <c r="AU117" s="3">
        <f>'NE ATLANTIC'!AA$9</f>
        <v>226.99977716956519</v>
      </c>
      <c r="AV117" s="3">
        <f>'NE ATLANTIC'!AB$9</f>
        <v>234.39672620000002</v>
      </c>
      <c r="AW117" s="3">
        <f>'NE ATLANTIC'!AC$9</f>
        <v>246.37407753913044</v>
      </c>
      <c r="AX117" s="3">
        <f>'NE ATLANTIC'!AD$9</f>
        <v>234.41395310869567</v>
      </c>
      <c r="AY117" s="3">
        <f>'NE ATLANTIC'!AE$9</f>
        <v>238.74675239130434</v>
      </c>
      <c r="AZ117" s="3">
        <f>'NE ATLANTIC'!AF$9</f>
        <v>244.13290853913045</v>
      </c>
      <c r="BA117" s="3">
        <f>'NE ATLANTIC'!AG$9</f>
        <v>237.5117382521739</v>
      </c>
      <c r="BB117" s="3">
        <f>'NE ATLANTIC'!AH$9</f>
        <v>207.99816443913045</v>
      </c>
      <c r="BC117" s="3">
        <f>'NE ATLANTIC'!AI$9</f>
        <v>211.59460033478263</v>
      </c>
      <c r="BD117" s="3">
        <f>'NE ATLANTIC'!AJ$9</f>
        <v>0</v>
      </c>
      <c r="BE117" s="3">
        <f>'NE ATLANTIC'!AK$9</f>
        <v>0</v>
      </c>
      <c r="BG117"/>
    </row>
    <row r="118" spans="2:59">
      <c r="B118" t="s">
        <v>88</v>
      </c>
      <c r="C118" s="3">
        <f>AVERAGE(C91:C97)</f>
        <v>186.6934271966752</v>
      </c>
      <c r="D118" s="3">
        <f t="shared" ref="D118:U118" si="5">AVERAGE(D91:D97)</f>
        <v>156.20551759335038</v>
      </c>
      <c r="E118" s="3">
        <f t="shared" si="5"/>
        <v>107.46989485217389</v>
      </c>
      <c r="F118" s="3">
        <f t="shared" si="5"/>
        <v>1090.6068605994885</v>
      </c>
      <c r="G118" s="3">
        <f t="shared" si="5"/>
        <v>1085.7109502961637</v>
      </c>
      <c r="H118" s="3">
        <f t="shared" si="5"/>
        <v>12.953304639774936</v>
      </c>
      <c r="I118" s="3">
        <f t="shared" si="5"/>
        <v>155.09046363964194</v>
      </c>
      <c r="J118" s="3">
        <f t="shared" si="5"/>
        <v>17.648896491774938</v>
      </c>
      <c r="K118" s="3">
        <f t="shared" si="5"/>
        <v>299.98631436419436</v>
      </c>
      <c r="L118" s="3">
        <f t="shared" si="5"/>
        <v>91.950500845728897</v>
      </c>
      <c r="M118" s="3">
        <f t="shared" si="5"/>
        <v>146.80158837877238</v>
      </c>
      <c r="N118" s="3">
        <f t="shared" si="5"/>
        <v>865.7544410491048</v>
      </c>
      <c r="O118" s="3">
        <f t="shared" si="5"/>
        <v>81.689476764015353</v>
      </c>
      <c r="P118" s="3">
        <f t="shared" si="5"/>
        <v>116.35013066890026</v>
      </c>
      <c r="Q118" s="3">
        <f t="shared" si="5"/>
        <v>880.01924391253192</v>
      </c>
      <c r="R118" s="3">
        <f t="shared" si="5"/>
        <v>5294.9310112922913</v>
      </c>
      <c r="S118" s="3">
        <f t="shared" si="5"/>
        <v>237.44084341739131</v>
      </c>
      <c r="T118" s="3">
        <f t="shared" si="5"/>
        <v>303.83293896086963</v>
      </c>
      <c r="U118" s="3">
        <f t="shared" si="5"/>
        <v>11262.175923305596</v>
      </c>
      <c r="W118" t="s">
        <v>79</v>
      </c>
      <c r="X118" s="3">
        <f>OTHER!D$9</f>
        <v>14037.114322257332</v>
      </c>
      <c r="Y118" s="3">
        <f>OTHER!E$9</f>
        <v>13434.979816040821</v>
      </c>
      <c r="Z118" s="3">
        <f>OTHER!F$9</f>
        <v>13135.619135818972</v>
      </c>
      <c r="AA118" s="3">
        <f>OTHER!G$9</f>
        <v>12489.984667379937</v>
      </c>
      <c r="AB118" s="3">
        <f>OTHER!H$9</f>
        <v>12059.21692617394</v>
      </c>
      <c r="AC118" s="3">
        <f>OTHER!I$9</f>
        <v>11755.406926515596</v>
      </c>
      <c r="AD118" s="3">
        <f>OTHER!J$9</f>
        <v>11648.601810243676</v>
      </c>
      <c r="AE118" s="3">
        <f>OTHER!K$9</f>
        <v>11484.194699387333</v>
      </c>
      <c r="AF118" s="3">
        <f>OTHER!L$9</f>
        <v>11346.908182816544</v>
      </c>
      <c r="AG118" s="3">
        <f>OTHER!M$9</f>
        <v>11188.643607429896</v>
      </c>
      <c r="AH118" s="3">
        <f>OTHER!N$9</f>
        <v>11136.140159575065</v>
      </c>
      <c r="AI118" s="3">
        <f>OTHER!O$9</f>
        <v>11145.040321145168</v>
      </c>
      <c r="AJ118" s="3">
        <f>OTHER!P$9</f>
        <v>11208.761177565357</v>
      </c>
      <c r="AK118" s="3">
        <f>OTHER!Q$9</f>
        <v>11325.543315219809</v>
      </c>
      <c r="AL118" s="3">
        <f>OTHER!R$9</f>
        <v>11435.036616818925</v>
      </c>
      <c r="AM118" s="3">
        <f>OTHER!S$9</f>
        <v>11554.003650874482</v>
      </c>
      <c r="AN118" s="3">
        <f>OTHER!T$9</f>
        <v>11547.000748438841</v>
      </c>
      <c r="AO118" s="3">
        <f>OTHER!U$9</f>
        <v>11537.549911259001</v>
      </c>
      <c r="AP118" s="3">
        <f>OTHER!V$9</f>
        <v>11369.323434011923</v>
      </c>
      <c r="AQ118" s="3">
        <f>OTHER!W$9</f>
        <v>11286.290461731389</v>
      </c>
      <c r="AR118" s="3">
        <f>OTHER!X$9</f>
        <v>11230.315976994578</v>
      </c>
      <c r="AS118" s="3">
        <f>OTHER!Y$9</f>
        <v>11313.511777451313</v>
      </c>
      <c r="AT118" s="3">
        <f>OTHER!Z$9</f>
        <v>11378.673992543312</v>
      </c>
      <c r="AU118" s="3">
        <f>OTHER!AA$9</f>
        <v>11378.937357499819</v>
      </c>
      <c r="AV118" s="3">
        <f>OTHER!AB$9</f>
        <v>11369.664549840472</v>
      </c>
      <c r="AW118" s="3">
        <f>OTHER!AC$9</f>
        <v>11423.402124267355</v>
      </c>
      <c r="AX118" s="3">
        <f>OTHER!AD$9</f>
        <v>11487.855972482685</v>
      </c>
      <c r="AY118" s="3">
        <f>OTHER!AE$9</f>
        <v>11604.989865739422</v>
      </c>
      <c r="AZ118" s="3">
        <f>OTHER!AF$9</f>
        <v>11602.720859293404</v>
      </c>
      <c r="BA118" s="3">
        <f>OTHER!AG$9</f>
        <v>11830.671604232515</v>
      </c>
      <c r="BB118" s="3">
        <f>OTHER!AH$9</f>
        <v>11729.694196339464</v>
      </c>
      <c r="BC118" s="3">
        <f>OTHER!AI$9</f>
        <v>12294.754357940477</v>
      </c>
      <c r="BD118" s="3">
        <f>OTHER!AJ$9</f>
        <v>0</v>
      </c>
      <c r="BE118" s="3">
        <f>OTHER!AK$9</f>
        <v>0</v>
      </c>
    </row>
    <row r="121" spans="2:59">
      <c r="W121" t="s">
        <v>85</v>
      </c>
      <c r="X121" s="12">
        <v>215.39724549232736</v>
      </c>
      <c r="Y121" s="12">
        <v>215.12581690281331</v>
      </c>
      <c r="Z121" s="12">
        <v>215.56485708721226</v>
      </c>
      <c r="AA121" s="12">
        <v>214.09258211943734</v>
      </c>
      <c r="AB121" s="12">
        <v>213.64650263836319</v>
      </c>
      <c r="AC121" s="12">
        <v>211.92974466624042</v>
      </c>
      <c r="AD121" s="12">
        <v>205.77730964322251</v>
      </c>
      <c r="AE121" s="12">
        <v>199.69949014629157</v>
      </c>
      <c r="AF121" s="12">
        <v>198.5240450690537</v>
      </c>
      <c r="AG121" s="12">
        <v>188.76993162910486</v>
      </c>
      <c r="AH121" s="12">
        <v>187.61020725391305</v>
      </c>
      <c r="AI121" s="12">
        <v>182.33253634915602</v>
      </c>
      <c r="AJ121" s="12">
        <v>177.11352161248081</v>
      </c>
      <c r="AK121" s="12">
        <v>172.80425831672633</v>
      </c>
      <c r="AL121" s="12">
        <v>172.05400585918159</v>
      </c>
      <c r="AM121" s="12">
        <v>165.78213658659845</v>
      </c>
      <c r="AN121" s="12">
        <v>161.2768602092583</v>
      </c>
      <c r="AO121" s="12">
        <v>156.07879469340153</v>
      </c>
      <c r="AP121" s="12">
        <v>146.17949642578003</v>
      </c>
      <c r="AQ121" s="12">
        <v>136.90938417882353</v>
      </c>
      <c r="AR121" s="12">
        <v>137.5312871653197</v>
      </c>
      <c r="AS121" s="12">
        <v>131.24761139483377</v>
      </c>
      <c r="AT121" s="12">
        <v>127.56503062757034</v>
      </c>
      <c r="AU121" s="12">
        <v>124.03324749171355</v>
      </c>
      <c r="AV121" s="12">
        <v>119.6032146686445</v>
      </c>
      <c r="AW121" s="12">
        <v>120.19929630757034</v>
      </c>
      <c r="AX121" s="12">
        <v>116.73898212583121</v>
      </c>
      <c r="AY121" s="12">
        <v>111.8379587061381</v>
      </c>
      <c r="AZ121" s="12">
        <v>109.19663699053709</v>
      </c>
      <c r="BA121" s="12">
        <v>104.55741178593351</v>
      </c>
      <c r="BB121" s="12">
        <v>98.400258069002547</v>
      </c>
      <c r="BC121" s="12">
        <v>98.849162762250643</v>
      </c>
      <c r="BD121" s="12">
        <v>0</v>
      </c>
      <c r="BE121" s="12">
        <v>0</v>
      </c>
    </row>
    <row r="122" spans="2:59">
      <c r="X122" s="12">
        <v>205.90194260588237</v>
      </c>
      <c r="Y122" s="12">
        <v>216.75095330716113</v>
      </c>
      <c r="Z122" s="12">
        <v>200.42306721508953</v>
      </c>
      <c r="AA122" s="12">
        <v>197.43152390920716</v>
      </c>
      <c r="AB122" s="12">
        <v>194.35437820664961</v>
      </c>
      <c r="AC122" s="12">
        <v>182.62030217314577</v>
      </c>
      <c r="AD122" s="12">
        <v>189.04080575882352</v>
      </c>
      <c r="AE122" s="12">
        <v>173.9980116465473</v>
      </c>
      <c r="AF122" s="12">
        <v>168.01964146828647</v>
      </c>
      <c r="AG122" s="12">
        <v>157.87228220127878</v>
      </c>
      <c r="AH122" s="12">
        <v>151.94303133631712</v>
      </c>
      <c r="AI122" s="12">
        <v>148.53671256368287</v>
      </c>
      <c r="AJ122" s="12">
        <v>145.70867262000002</v>
      </c>
      <c r="AK122" s="12">
        <v>147.36027131734016</v>
      </c>
      <c r="AL122" s="12">
        <v>142.22619052567777</v>
      </c>
      <c r="AM122" s="12">
        <v>137.09232569887467</v>
      </c>
      <c r="AN122" s="12">
        <v>134.43293395483374</v>
      </c>
      <c r="AO122" s="12">
        <v>129.57011325033247</v>
      </c>
      <c r="AP122" s="12">
        <v>124.14351379759592</v>
      </c>
      <c r="AQ122" s="12">
        <v>114.97236357836317</v>
      </c>
      <c r="AR122" s="12">
        <v>114.13815551979539</v>
      </c>
      <c r="AS122" s="12">
        <v>108.81142660992327</v>
      </c>
      <c r="AT122" s="12">
        <v>104.44148988608697</v>
      </c>
      <c r="AU122" s="12">
        <v>101.09123926516625</v>
      </c>
      <c r="AV122" s="12">
        <v>98.417421950843988</v>
      </c>
      <c r="AW122" s="12">
        <v>98.567808970485942</v>
      </c>
      <c r="AX122" s="12">
        <v>98.755946935703335</v>
      </c>
      <c r="AY122" s="12">
        <v>99.667434094475709</v>
      </c>
      <c r="AZ122" s="12">
        <v>97.157648311150894</v>
      </c>
      <c r="BA122" s="12">
        <v>92.019811978670077</v>
      </c>
      <c r="BB122" s="12">
        <v>92.18790782245523</v>
      </c>
      <c r="BC122" s="12">
        <v>85.482893090179033</v>
      </c>
      <c r="BD122" s="12">
        <v>0</v>
      </c>
      <c r="BE122" s="12">
        <v>0</v>
      </c>
    </row>
    <row r="123" spans="2:59">
      <c r="X123" s="12">
        <v>122.8484335775959</v>
      </c>
      <c r="Y123" s="12">
        <v>120.72119073017903</v>
      </c>
      <c r="Z123" s="12">
        <v>114.94346490547315</v>
      </c>
      <c r="AA123" s="12">
        <v>116.99763444245524</v>
      </c>
      <c r="AB123" s="12">
        <v>118.1689917692583</v>
      </c>
      <c r="AC123" s="12">
        <v>111.69580791836319</v>
      </c>
      <c r="AD123" s="12">
        <v>114.07492630757034</v>
      </c>
      <c r="AE123" s="12">
        <v>113.43823911948847</v>
      </c>
      <c r="AF123" s="12">
        <v>108.9921690396931</v>
      </c>
      <c r="AG123" s="12">
        <v>109.06623959304349</v>
      </c>
      <c r="AH123" s="12">
        <v>103.33754720398977</v>
      </c>
      <c r="AI123" s="12">
        <v>104.63684496373401</v>
      </c>
      <c r="AJ123" s="12">
        <v>104.92683914158567</v>
      </c>
      <c r="AK123" s="12">
        <v>107.89138490368288</v>
      </c>
      <c r="AL123" s="12">
        <v>104.63165036721229</v>
      </c>
      <c r="AM123" s="12">
        <v>96.039674247570332</v>
      </c>
      <c r="AN123" s="12">
        <v>100.49495353989769</v>
      </c>
      <c r="AO123" s="12">
        <v>96.162678957237858</v>
      </c>
      <c r="AP123" s="12">
        <v>90.44112458526854</v>
      </c>
      <c r="AQ123" s="12">
        <v>84.638121707928391</v>
      </c>
      <c r="AR123" s="12">
        <v>88.422604066803075</v>
      </c>
      <c r="AS123" s="12">
        <v>82.988993210690538</v>
      </c>
      <c r="AT123" s="12">
        <v>79.858815507774921</v>
      </c>
      <c r="AU123" s="12">
        <v>78.769416297084405</v>
      </c>
      <c r="AV123" s="12">
        <v>76.959979582455247</v>
      </c>
      <c r="AW123" s="12">
        <v>72.203260376470581</v>
      </c>
      <c r="AX123" s="12">
        <v>69.676314459079279</v>
      </c>
      <c r="AY123" s="12">
        <v>67.97584130915601</v>
      </c>
      <c r="AZ123" s="12">
        <v>66.676395222455255</v>
      </c>
      <c r="BA123" s="12">
        <v>63.917232772378512</v>
      </c>
      <c r="BB123" s="12">
        <v>58.108802751713554</v>
      </c>
      <c r="BC123" s="12">
        <v>57.551910568030692</v>
      </c>
      <c r="BD123" s="12">
        <v>0</v>
      </c>
      <c r="BE123" s="12">
        <v>0</v>
      </c>
    </row>
    <row r="124" spans="2:59">
      <c r="X124" s="12">
        <v>1220.4985058393863</v>
      </c>
      <c r="Y124" s="12">
        <v>1231.4176712675192</v>
      </c>
      <c r="Z124" s="12">
        <v>1221.5705859232737</v>
      </c>
      <c r="AA124" s="12">
        <v>1181.1295558659845</v>
      </c>
      <c r="AB124" s="12">
        <v>1149.9714241002557</v>
      </c>
      <c r="AC124" s="12">
        <v>1143.1002004649617</v>
      </c>
      <c r="AD124" s="12">
        <v>1139.6222819309464</v>
      </c>
      <c r="AE124" s="12">
        <v>1116.1670607867009</v>
      </c>
      <c r="AF124" s="12">
        <v>1122.5473374956523</v>
      </c>
      <c r="AG124" s="12">
        <v>1110.0632257647057</v>
      </c>
      <c r="AH124" s="12">
        <v>1103.497077690537</v>
      </c>
      <c r="AI124" s="12">
        <v>1086.9880597739129</v>
      </c>
      <c r="AJ124" s="12">
        <v>1061.8639711503838</v>
      </c>
      <c r="AK124" s="12">
        <v>1033.121291534527</v>
      </c>
      <c r="AL124" s="12">
        <v>1014.3237395851661</v>
      </c>
      <c r="AM124" s="12">
        <v>998.9241046020461</v>
      </c>
      <c r="AN124" s="12">
        <v>961.31642333248078</v>
      </c>
      <c r="AO124" s="12">
        <v>939.36126940818417</v>
      </c>
      <c r="AP124" s="12">
        <v>927.02154531662404</v>
      </c>
      <c r="AQ124" s="12">
        <v>898.23287774526852</v>
      </c>
      <c r="AR124" s="12">
        <v>875.05561636777497</v>
      </c>
      <c r="AS124" s="12">
        <v>861.16193871253199</v>
      </c>
      <c r="AT124" s="12">
        <v>848.73750698721233</v>
      </c>
      <c r="AU124" s="12">
        <v>833.68610401176466</v>
      </c>
      <c r="AV124" s="12">
        <v>816.24663392122761</v>
      </c>
      <c r="AW124" s="12">
        <v>811.53735979539647</v>
      </c>
      <c r="AX124" s="12">
        <v>796.87128663273654</v>
      </c>
      <c r="AY124" s="12">
        <v>786.59967038363175</v>
      </c>
      <c r="AZ124" s="12">
        <v>767.88282491994892</v>
      </c>
      <c r="BA124" s="12">
        <v>736.0728842639387</v>
      </c>
      <c r="BB124" s="12">
        <v>685.21730156138108</v>
      </c>
      <c r="BC124" s="12">
        <v>680.36134903631716</v>
      </c>
      <c r="BD124" s="12">
        <v>0</v>
      </c>
      <c r="BE124" s="12">
        <v>0</v>
      </c>
    </row>
    <row r="125" spans="2:59">
      <c r="X125" s="12">
        <v>1462.8324055846547</v>
      </c>
      <c r="Y125" s="12">
        <v>1330.8264360516623</v>
      </c>
      <c r="Z125" s="12">
        <v>1283.6966267749362</v>
      </c>
      <c r="AA125" s="12">
        <v>1246.3472476787724</v>
      </c>
      <c r="AB125" s="12">
        <v>1188.7613612214834</v>
      </c>
      <c r="AC125" s="12">
        <v>1170.7980875043479</v>
      </c>
      <c r="AD125" s="12">
        <v>1153.109025632225</v>
      </c>
      <c r="AE125" s="12">
        <v>1124.1194614624042</v>
      </c>
      <c r="AF125" s="12">
        <v>1122.0517561897698</v>
      </c>
      <c r="AG125" s="12">
        <v>1109.5369984445015</v>
      </c>
      <c r="AH125" s="12">
        <v>1089.1734675938619</v>
      </c>
      <c r="AI125" s="12">
        <v>1075.6900017222506</v>
      </c>
      <c r="AJ125" s="12">
        <v>1047.4746154997442</v>
      </c>
      <c r="AK125" s="12">
        <v>1031.930351160614</v>
      </c>
      <c r="AL125" s="12">
        <v>1004.7101767115089</v>
      </c>
      <c r="AM125" s="12">
        <v>995.89130408746792</v>
      </c>
      <c r="AN125" s="12">
        <v>996.06070542659847</v>
      </c>
      <c r="AO125" s="12">
        <v>988.99550312634278</v>
      </c>
      <c r="AP125" s="12">
        <v>974.52639456726354</v>
      </c>
      <c r="AQ125" s="12">
        <v>949.8967277166239</v>
      </c>
      <c r="AR125" s="12">
        <v>958.98897024143218</v>
      </c>
      <c r="AS125" s="12">
        <v>955.04624702046044</v>
      </c>
      <c r="AT125" s="12">
        <v>957.98929640306915</v>
      </c>
      <c r="AU125" s="12">
        <v>963.89690432787734</v>
      </c>
      <c r="AV125" s="12">
        <v>956.91363753606151</v>
      </c>
      <c r="AW125" s="12">
        <v>946.60911453401536</v>
      </c>
      <c r="AX125" s="12">
        <v>930.84445500511515</v>
      </c>
      <c r="AY125" s="12">
        <v>899.26906852480818</v>
      </c>
      <c r="AZ125" s="12">
        <v>849.61268220204602</v>
      </c>
      <c r="BA125" s="12">
        <v>806.75493604552435</v>
      </c>
      <c r="BB125" s="12">
        <v>733.22317469130428</v>
      </c>
      <c r="BC125" s="12">
        <v>719.59752814424542</v>
      </c>
      <c r="BD125" s="12">
        <v>0</v>
      </c>
      <c r="BE125" s="12">
        <v>0</v>
      </c>
    </row>
    <row r="126" spans="2:59">
      <c r="X126" s="12">
        <v>12.77216603592839</v>
      </c>
      <c r="Y126" s="12">
        <v>12.267520500225064</v>
      </c>
      <c r="Z126" s="12">
        <v>12.799690250368286</v>
      </c>
      <c r="AA126" s="12">
        <v>13.285772165289004</v>
      </c>
      <c r="AB126" s="12">
        <v>13.088936245877239</v>
      </c>
      <c r="AC126" s="12">
        <v>13.463776559846547</v>
      </c>
      <c r="AD126" s="12">
        <v>13.705450293652174</v>
      </c>
      <c r="AE126" s="12">
        <v>13.58679974947826</v>
      </c>
      <c r="AF126" s="12">
        <v>13.337026539923274</v>
      </c>
      <c r="AG126" s="12">
        <v>13.285301943851662</v>
      </c>
      <c r="AH126" s="12">
        <v>13.135854733790282</v>
      </c>
      <c r="AI126" s="12">
        <v>12.143045875452685</v>
      </c>
      <c r="AJ126" s="12">
        <v>12.689854609549872</v>
      </c>
      <c r="AK126" s="12">
        <v>12.495249026378517</v>
      </c>
      <c r="AL126" s="12">
        <v>12.7885383493555</v>
      </c>
      <c r="AM126" s="12">
        <v>11.725396331370845</v>
      </c>
      <c r="AN126" s="12">
        <v>11.727817882941176</v>
      </c>
      <c r="AO126" s="12">
        <v>12.471170600035805</v>
      </c>
      <c r="AP126" s="12">
        <v>11.815131034393861</v>
      </c>
      <c r="AQ126" s="12">
        <v>11.734633620705882</v>
      </c>
      <c r="AR126" s="12">
        <v>11.171127505248082</v>
      </c>
      <c r="AS126" s="12">
        <v>10.499696900751919</v>
      </c>
      <c r="AT126" s="12">
        <v>10.337860886992328</v>
      </c>
      <c r="AU126" s="12">
        <v>10.02371523051151</v>
      </c>
      <c r="AV126" s="12">
        <v>10.258973008117646</v>
      </c>
      <c r="AW126" s="12">
        <v>10.527577365815858</v>
      </c>
      <c r="AX126" s="12">
        <v>9.9629459567109961</v>
      </c>
      <c r="AY126" s="12">
        <v>10.059309770409207</v>
      </c>
      <c r="AZ126" s="12">
        <v>10.074770573662404</v>
      </c>
      <c r="BA126" s="12">
        <v>9.6288456918312022</v>
      </c>
      <c r="BB126" s="12">
        <v>9.0714923032122776</v>
      </c>
      <c r="BC126" s="12">
        <v>9.568808622542198</v>
      </c>
      <c r="BD126" s="12">
        <v>0</v>
      </c>
      <c r="BE126" s="12">
        <v>0</v>
      </c>
    </row>
    <row r="127" spans="2:59">
      <c r="X127" s="12">
        <v>142.51427341457801</v>
      </c>
      <c r="Y127" s="12">
        <v>144.95753465421996</v>
      </c>
      <c r="Z127" s="12">
        <v>149.90540739462915</v>
      </c>
      <c r="AA127" s="12">
        <v>147.16693803913043</v>
      </c>
      <c r="AB127" s="12">
        <v>147.95168662736575</v>
      </c>
      <c r="AC127" s="12">
        <v>148.09681121994885</v>
      </c>
      <c r="AD127" s="12">
        <v>152.74228352710998</v>
      </c>
      <c r="AE127" s="12">
        <v>153.66305273171355</v>
      </c>
      <c r="AF127" s="12">
        <v>160.05649205626599</v>
      </c>
      <c r="AG127" s="12">
        <v>158.56061403017904</v>
      </c>
      <c r="AH127" s="12">
        <v>154.51703718491049</v>
      </c>
      <c r="AI127" s="12">
        <v>154.31640910716112</v>
      </c>
      <c r="AJ127" s="12">
        <v>152.40259301790283</v>
      </c>
      <c r="AK127" s="12">
        <v>152.1170473493606</v>
      </c>
      <c r="AL127" s="12">
        <v>150.627058756266</v>
      </c>
      <c r="AM127" s="12">
        <v>152.36318416726343</v>
      </c>
      <c r="AN127" s="12">
        <v>152.31094296138107</v>
      </c>
      <c r="AO127" s="12">
        <v>145.51719963529411</v>
      </c>
      <c r="AP127" s="12">
        <v>142.62616790792839</v>
      </c>
      <c r="AQ127" s="12">
        <v>135.24376638491049</v>
      </c>
      <c r="AR127" s="12">
        <v>131.49660076572889</v>
      </c>
      <c r="AS127" s="12">
        <v>124.5417181038363</v>
      </c>
      <c r="AT127" s="12">
        <v>130.25069391406649</v>
      </c>
      <c r="AU127" s="12">
        <v>131.47249645370846</v>
      </c>
      <c r="AV127" s="12">
        <v>128.10559235012786</v>
      </c>
      <c r="AW127" s="12">
        <v>133.33022453631713</v>
      </c>
      <c r="AX127" s="12">
        <v>137.72730445549871</v>
      </c>
      <c r="AY127" s="12">
        <v>140.58112119846547</v>
      </c>
      <c r="AZ127" s="12">
        <v>146.48963171150893</v>
      </c>
      <c r="BA127" s="12">
        <v>135.57536305549871</v>
      </c>
      <c r="BB127" s="12">
        <v>131.21957780378517</v>
      </c>
      <c r="BC127" s="12">
        <v>133.10429700485932</v>
      </c>
      <c r="BD127" s="12">
        <v>0</v>
      </c>
      <c r="BE127" s="12">
        <v>0</v>
      </c>
    </row>
    <row r="128" spans="2:59">
      <c r="X128" s="12">
        <v>17.431582430849105</v>
      </c>
      <c r="Y128" s="12">
        <v>19.268082062388746</v>
      </c>
      <c r="Z128" s="12">
        <v>19.234293658409207</v>
      </c>
      <c r="AA128" s="12">
        <v>18.652212883401535</v>
      </c>
      <c r="AB128" s="12">
        <v>17.613470100327365</v>
      </c>
      <c r="AC128" s="12">
        <v>15.955803435657291</v>
      </c>
      <c r="AD128" s="12">
        <v>16.106497251657288</v>
      </c>
      <c r="AE128" s="12">
        <v>16.155916375421995</v>
      </c>
      <c r="AF128" s="12">
        <v>15.976726002516624</v>
      </c>
      <c r="AG128" s="12">
        <v>17.001138150132991</v>
      </c>
      <c r="AH128" s="12">
        <v>18.08430392770844</v>
      </c>
      <c r="AI128" s="12">
        <v>18.618344696465471</v>
      </c>
      <c r="AJ128" s="12">
        <v>18.545980772869566</v>
      </c>
      <c r="AK128" s="12">
        <v>19.159865517309463</v>
      </c>
      <c r="AL128" s="12">
        <v>21.851114428670076</v>
      </c>
      <c r="AM128" s="12">
        <v>22.38872774370844</v>
      </c>
      <c r="AN128" s="12">
        <v>20.620963942818413</v>
      </c>
      <c r="AO128" s="12">
        <v>19.169118508521741</v>
      </c>
      <c r="AP128" s="12">
        <v>18.255170328419439</v>
      </c>
      <c r="AQ128" s="12">
        <v>16.7724029651867</v>
      </c>
      <c r="AR128" s="12">
        <v>17.128253910746803</v>
      </c>
      <c r="AS128" s="12">
        <v>17.317269158214835</v>
      </c>
      <c r="AT128" s="12">
        <v>16.398309135943734</v>
      </c>
      <c r="AU128" s="12">
        <v>15.440128669984654</v>
      </c>
      <c r="AV128" s="12">
        <v>14.990690858526854</v>
      </c>
      <c r="AW128" s="12">
        <v>13.944852904097186</v>
      </c>
      <c r="AX128" s="12">
        <v>13.206759909626598</v>
      </c>
      <c r="AY128" s="12">
        <v>12.390394702107416</v>
      </c>
      <c r="AZ128" s="12">
        <v>11.837454828097187</v>
      </c>
      <c r="BA128" s="12">
        <v>11.183248114884911</v>
      </c>
      <c r="BB128" s="12">
        <v>9.9935171423938627</v>
      </c>
      <c r="BC128" s="12">
        <v>9.7244115210690545</v>
      </c>
      <c r="BD128" s="12">
        <v>0</v>
      </c>
      <c r="BE128" s="12">
        <v>0</v>
      </c>
    </row>
    <row r="129" spans="24:57">
      <c r="X129" s="12">
        <v>490.50860199156011</v>
      </c>
      <c r="Y129" s="12">
        <v>498.45294038951408</v>
      </c>
      <c r="Z129" s="12">
        <v>442.46180224450126</v>
      </c>
      <c r="AA129" s="12">
        <v>436.25585822071605</v>
      </c>
      <c r="AB129" s="12">
        <v>390.93879194015346</v>
      </c>
      <c r="AC129" s="12">
        <v>356.73541232071614</v>
      </c>
      <c r="AD129" s="12">
        <v>356.35517117672634</v>
      </c>
      <c r="AE129" s="12">
        <v>339.82512913427115</v>
      </c>
      <c r="AF129" s="12">
        <v>321.08346768056265</v>
      </c>
      <c r="AG129" s="12">
        <v>317.64135852020456</v>
      </c>
      <c r="AH129" s="12">
        <v>293.65997465447572</v>
      </c>
      <c r="AI129" s="12">
        <v>284.58822678516628</v>
      </c>
      <c r="AJ129" s="12">
        <v>273.43450268772381</v>
      </c>
      <c r="AK129" s="12">
        <v>269.67154108695655</v>
      </c>
      <c r="AL129" s="12">
        <v>265.77467722557543</v>
      </c>
      <c r="AM129" s="12">
        <v>260.86472617237848</v>
      </c>
      <c r="AN129" s="12">
        <v>261.15905400869565</v>
      </c>
      <c r="AO129" s="12">
        <v>253.21530795396421</v>
      </c>
      <c r="AP129" s="12">
        <v>239.39183924245526</v>
      </c>
      <c r="AQ129" s="12">
        <v>224.10404728925829</v>
      </c>
      <c r="AR129" s="12">
        <v>219.97721317263426</v>
      </c>
      <c r="AS129" s="12">
        <v>214.41648806368289</v>
      </c>
      <c r="AT129" s="12">
        <v>203.52562749718669</v>
      </c>
      <c r="AU129" s="12">
        <v>196.70116386010233</v>
      </c>
      <c r="AV129" s="12">
        <v>191.51189593529415</v>
      </c>
      <c r="AW129" s="12">
        <v>191.94658143580563</v>
      </c>
      <c r="AX129" s="12">
        <v>188.34936641150895</v>
      </c>
      <c r="AY129" s="12">
        <v>187.29237997289005</v>
      </c>
      <c r="AZ129" s="12">
        <v>183.93400357544758</v>
      </c>
      <c r="BA129" s="12">
        <v>175.17232177672633</v>
      </c>
      <c r="BB129" s="12">
        <v>167.20955433017903</v>
      </c>
      <c r="BC129" s="12">
        <v>164.53826187289002</v>
      </c>
      <c r="BD129" s="12">
        <v>0</v>
      </c>
      <c r="BE129" s="12">
        <v>0</v>
      </c>
    </row>
    <row r="130" spans="24:57">
      <c r="X130" s="12">
        <v>85.744313543734023</v>
      </c>
      <c r="Y130" s="12">
        <v>83.454444601687982</v>
      </c>
      <c r="Z130" s="12">
        <v>85.41828240987212</v>
      </c>
      <c r="AA130" s="12">
        <v>85.353981095191813</v>
      </c>
      <c r="AB130" s="12">
        <v>86.095073347365727</v>
      </c>
      <c r="AC130" s="12">
        <v>90.080962807723779</v>
      </c>
      <c r="AD130" s="12">
        <v>93.397599501329921</v>
      </c>
      <c r="AE130" s="12">
        <v>95.263473372941178</v>
      </c>
      <c r="AF130" s="12">
        <v>96.223475074373397</v>
      </c>
      <c r="AG130" s="12">
        <v>94.561068689616363</v>
      </c>
      <c r="AH130" s="12">
        <v>90.023222654271095</v>
      </c>
      <c r="AI130" s="12">
        <v>89.688755381790287</v>
      </c>
      <c r="AJ130" s="12">
        <v>88.221781097953965</v>
      </c>
      <c r="AK130" s="12">
        <v>89.671729649156006</v>
      </c>
      <c r="AL130" s="12">
        <v>89.299551851713545</v>
      </c>
      <c r="AM130" s="12">
        <v>89.509071201636829</v>
      </c>
      <c r="AN130" s="12">
        <v>89.750364949053704</v>
      </c>
      <c r="AO130" s="12">
        <v>90.627339959488495</v>
      </c>
      <c r="AP130" s="12">
        <v>88.923334240767261</v>
      </c>
      <c r="AQ130" s="12">
        <v>85.614028780000012</v>
      </c>
      <c r="AR130" s="12">
        <v>86.823459613452684</v>
      </c>
      <c r="AS130" s="12">
        <v>85.586060003938627</v>
      </c>
      <c r="AT130" s="12">
        <v>84.537968266240412</v>
      </c>
      <c r="AU130" s="12">
        <v>83.720827083836312</v>
      </c>
      <c r="AV130" s="12">
        <v>82.932586770281333</v>
      </c>
      <c r="AW130" s="12">
        <v>80.49075270997443</v>
      </c>
      <c r="AX130" s="12">
        <v>77.941047097135538</v>
      </c>
      <c r="AY130" s="12">
        <v>76.128848703478269</v>
      </c>
      <c r="AZ130" s="12">
        <v>76.439382775805626</v>
      </c>
      <c r="BA130" s="12">
        <v>72.163219791764718</v>
      </c>
      <c r="BB130" s="12">
        <v>69.439360576675185</v>
      </c>
      <c r="BC130" s="12">
        <v>68.1677342347826</v>
      </c>
      <c r="BD130" s="12">
        <v>0</v>
      </c>
      <c r="BE130" s="12">
        <v>0</v>
      </c>
    </row>
    <row r="131" spans="24:57">
      <c r="X131" s="12">
        <v>139.21435740757033</v>
      </c>
      <c r="Y131" s="12">
        <v>143.53353184470586</v>
      </c>
      <c r="Z131" s="12">
        <v>149.1075659781074</v>
      </c>
      <c r="AA131" s="12">
        <v>145.24494954332482</v>
      </c>
      <c r="AB131" s="12">
        <v>144.68650089657291</v>
      </c>
      <c r="AC131" s="12">
        <v>147.99502470941175</v>
      </c>
      <c r="AD131" s="12">
        <v>143.36971205780051</v>
      </c>
      <c r="AE131" s="12">
        <v>143.42611681319693</v>
      </c>
      <c r="AF131" s="12">
        <v>145.60217605222508</v>
      </c>
      <c r="AG131" s="12">
        <v>151.39553662148336</v>
      </c>
      <c r="AH131" s="12">
        <v>151.77328916056268</v>
      </c>
      <c r="AI131" s="12">
        <v>148.64198408097187</v>
      </c>
      <c r="AJ131" s="12">
        <v>148.62447063452686</v>
      </c>
      <c r="AK131" s="12">
        <v>138.14754528843989</v>
      </c>
      <c r="AL131" s="12">
        <v>140.00617290721229</v>
      </c>
      <c r="AM131" s="12">
        <v>136.89126442710997</v>
      </c>
      <c r="AN131" s="12">
        <v>129.62857551913044</v>
      </c>
      <c r="AO131" s="12">
        <v>127.11518990613811</v>
      </c>
      <c r="AP131" s="12">
        <v>120.62564811867009</v>
      </c>
      <c r="AQ131" s="12">
        <v>115.18386371918157</v>
      </c>
      <c r="AR131" s="12">
        <v>109.26323197176471</v>
      </c>
      <c r="AS131" s="12">
        <v>103.94911827964195</v>
      </c>
      <c r="AT131" s="12">
        <v>98.945027098772385</v>
      </c>
      <c r="AU131" s="12">
        <v>96.656564497902821</v>
      </c>
      <c r="AV131" s="12">
        <v>97.684814878823516</v>
      </c>
      <c r="AW131" s="12">
        <v>99.160899123427114</v>
      </c>
      <c r="AX131" s="12">
        <v>97.239516390076716</v>
      </c>
      <c r="AY131" s="12">
        <v>98.887507469667526</v>
      </c>
      <c r="AZ131" s="12">
        <v>97.471642198465474</v>
      </c>
      <c r="BA131" s="12">
        <v>97.005761281023013</v>
      </c>
      <c r="BB131" s="12">
        <v>91.644746893913037</v>
      </c>
      <c r="BC131" s="12">
        <v>92.151876454987217</v>
      </c>
      <c r="BD131" s="12">
        <v>0</v>
      </c>
      <c r="BE131" s="12">
        <v>0</v>
      </c>
    </row>
    <row r="132" spans="24:57">
      <c r="X132" s="12">
        <v>801.61165607979547</v>
      </c>
      <c r="Y132" s="12">
        <v>811.92953841534518</v>
      </c>
      <c r="Z132" s="12">
        <v>821.33534424296681</v>
      </c>
      <c r="AA132" s="12">
        <v>785.65746905524293</v>
      </c>
      <c r="AB132" s="12">
        <v>806.41078443273659</v>
      </c>
      <c r="AC132" s="12">
        <v>806.68878414424557</v>
      </c>
      <c r="AD132" s="12">
        <v>840.3939369769821</v>
      </c>
      <c r="AE132" s="12">
        <v>843.49551624040919</v>
      </c>
      <c r="AF132" s="12">
        <v>866.28859722301786</v>
      </c>
      <c r="AG132" s="12">
        <v>857.38170896572888</v>
      </c>
      <c r="AH132" s="12">
        <v>878.37071264961651</v>
      </c>
      <c r="AI132" s="12">
        <v>869.01183100511503</v>
      </c>
      <c r="AJ132" s="12">
        <v>869.41181253043487</v>
      </c>
      <c r="AK132" s="12">
        <v>876.32090872941171</v>
      </c>
      <c r="AL132" s="12">
        <v>857.46820886803062</v>
      </c>
      <c r="AM132" s="12">
        <v>821.278644823018</v>
      </c>
      <c r="AN132" s="12">
        <v>807.98517663938628</v>
      </c>
      <c r="AO132" s="12">
        <v>813.8488310378516</v>
      </c>
      <c r="AP132" s="12">
        <v>715.49935484910486</v>
      </c>
      <c r="AQ132" s="12">
        <v>677.33147415831195</v>
      </c>
      <c r="AR132" s="12">
        <v>660.72241078081834</v>
      </c>
      <c r="AS132" s="12">
        <v>653.26213444398979</v>
      </c>
      <c r="AT132" s="12">
        <v>634.07539897774939</v>
      </c>
      <c r="AU132" s="12">
        <v>615.73347881150892</v>
      </c>
      <c r="AV132" s="12">
        <v>625.74166339462909</v>
      </c>
      <c r="AW132" s="12">
        <v>634.68305956265976</v>
      </c>
      <c r="AX132" s="12">
        <v>619.74078673759595</v>
      </c>
      <c r="AY132" s="12">
        <v>631.1624029368287</v>
      </c>
      <c r="AZ132" s="12">
        <v>624.22474813248073</v>
      </c>
      <c r="BA132" s="12">
        <v>600.12473206035804</v>
      </c>
      <c r="BB132" s="12">
        <v>586.41470080869567</v>
      </c>
      <c r="BC132" s="12">
        <v>583.11939766240403</v>
      </c>
      <c r="BD132" s="12">
        <v>0</v>
      </c>
      <c r="BE132" s="12">
        <v>0</v>
      </c>
    </row>
    <row r="133" spans="24:57">
      <c r="X133" s="12">
        <v>100.53256718772377</v>
      </c>
      <c r="Y133" s="12">
        <v>98.808039613043476</v>
      </c>
      <c r="Z133" s="12">
        <v>96.393136314373407</v>
      </c>
      <c r="AA133" s="12">
        <v>91.948165228132979</v>
      </c>
      <c r="AB133" s="12">
        <v>90.853805925575443</v>
      </c>
      <c r="AC133" s="12">
        <v>89.365831965780046</v>
      </c>
      <c r="AD133" s="12">
        <v>86.73570822895141</v>
      </c>
      <c r="AE133" s="12">
        <v>83.653781365268543</v>
      </c>
      <c r="AF133" s="12">
        <v>83.297708274833766</v>
      </c>
      <c r="AG133" s="12">
        <v>82.885236956010232</v>
      </c>
      <c r="AH133" s="12">
        <v>82.660900707161119</v>
      </c>
      <c r="AI133" s="12">
        <v>81.772848637135553</v>
      </c>
      <c r="AJ133" s="12">
        <v>79.493473268337596</v>
      </c>
      <c r="AK133" s="12">
        <v>78.062388139360621</v>
      </c>
      <c r="AL133" s="12">
        <v>77.425631850537087</v>
      </c>
      <c r="AM133" s="12">
        <v>78.164635047237851</v>
      </c>
      <c r="AN133" s="12">
        <v>77.799699745370845</v>
      </c>
      <c r="AO133" s="12">
        <v>77.895121737928378</v>
      </c>
      <c r="AP133" s="12">
        <v>77.452875448260869</v>
      </c>
      <c r="AQ133" s="12">
        <v>74.497543975396411</v>
      </c>
      <c r="AR133" s="12">
        <v>73.429014298670069</v>
      </c>
      <c r="AS133" s="12">
        <v>71.282017507826083</v>
      </c>
      <c r="AT133" s="12">
        <v>70.917531443401543</v>
      </c>
      <c r="AU133" s="12">
        <v>70.339969801687971</v>
      </c>
      <c r="AV133" s="12">
        <v>69.500478327519176</v>
      </c>
      <c r="AW133" s="12">
        <v>67.625753033427102</v>
      </c>
      <c r="AX133" s="12">
        <v>66.939835462634264</v>
      </c>
      <c r="AY133" s="12">
        <v>65.812303579181588</v>
      </c>
      <c r="AZ133" s="12">
        <v>64.381973720485945</v>
      </c>
      <c r="BA133" s="12">
        <v>62.656430333734015</v>
      </c>
      <c r="BB133" s="12">
        <v>59.933916611918157</v>
      </c>
      <c r="BC133" s="12">
        <v>59.914448388439908</v>
      </c>
      <c r="BD133" s="12">
        <v>0</v>
      </c>
      <c r="BE133" s="12">
        <v>0</v>
      </c>
    </row>
    <row r="134" spans="24:57">
      <c r="X134" s="12">
        <v>137.73002171836316</v>
      </c>
      <c r="Y134" s="12">
        <v>137.36879662757033</v>
      </c>
      <c r="Z134" s="12">
        <v>133.94898068588236</v>
      </c>
      <c r="AA134" s="12">
        <v>130.97827495350384</v>
      </c>
      <c r="AB134" s="12">
        <v>132.7306556105371</v>
      </c>
      <c r="AC134" s="12">
        <v>128.83784998071613</v>
      </c>
      <c r="AD134" s="12">
        <v>127.3755401488491</v>
      </c>
      <c r="AE134" s="12">
        <v>124.95636493923274</v>
      </c>
      <c r="AF134" s="12">
        <v>121.49245839652174</v>
      </c>
      <c r="AG134" s="12">
        <v>118.21918618624039</v>
      </c>
      <c r="AH134" s="12">
        <v>116.76816747969309</v>
      </c>
      <c r="AI134" s="12">
        <v>113.25802580700768</v>
      </c>
      <c r="AJ134" s="12">
        <v>110.50158745580563</v>
      </c>
      <c r="AK134" s="12">
        <v>109.25512441780052</v>
      </c>
      <c r="AL134" s="12">
        <v>108.34216889677749</v>
      </c>
      <c r="AM134" s="12">
        <v>106.10607092664962</v>
      </c>
      <c r="AN134" s="12">
        <v>104.79093049585677</v>
      </c>
      <c r="AO134" s="12">
        <v>102.93198084629157</v>
      </c>
      <c r="AP134" s="12">
        <v>100.8974179634271</v>
      </c>
      <c r="AQ134" s="12">
        <v>94.494140381278783</v>
      </c>
      <c r="AR134" s="12">
        <v>96.331669356982104</v>
      </c>
      <c r="AS134" s="12">
        <v>94.200445526496168</v>
      </c>
      <c r="AT134" s="12">
        <v>91.020567751611253</v>
      </c>
      <c r="AU134" s="12">
        <v>90.762439773657277</v>
      </c>
      <c r="AV134" s="12">
        <v>90.10220858828643</v>
      </c>
      <c r="AW134" s="12">
        <v>88.967843872531972</v>
      </c>
      <c r="AX134" s="12">
        <v>87.05239669268542</v>
      </c>
      <c r="AY134" s="12">
        <v>85.575068215089516</v>
      </c>
      <c r="AZ134" s="12">
        <v>84.157617578874664</v>
      </c>
      <c r="BA134" s="12">
        <v>80.856627976317128</v>
      </c>
      <c r="BB134" s="12">
        <v>78.321695414833755</v>
      </c>
      <c r="BC134" s="12">
        <v>77.045816603375954</v>
      </c>
      <c r="BD134" s="12">
        <v>0</v>
      </c>
      <c r="BE134" s="12">
        <v>0</v>
      </c>
    </row>
    <row r="135" spans="24:57">
      <c r="X135" s="12">
        <v>1179.9089494276213</v>
      </c>
      <c r="Y135" s="12">
        <v>1158.6981225575448</v>
      </c>
      <c r="Z135" s="12">
        <v>1134.5546243115089</v>
      </c>
      <c r="AA135" s="12">
        <v>1088.7294516286445</v>
      </c>
      <c r="AB135" s="12">
        <v>1076.4570782393862</v>
      </c>
      <c r="AC135" s="12">
        <v>1032.1993553672635</v>
      </c>
      <c r="AD135" s="12">
        <v>1012.9870466578005</v>
      </c>
      <c r="AE135" s="12">
        <v>966.28303257902814</v>
      </c>
      <c r="AF135" s="12">
        <v>942.00038360306905</v>
      </c>
      <c r="AG135" s="12">
        <v>902.42286540358043</v>
      </c>
      <c r="AH135" s="12">
        <v>872.17222080971874</v>
      </c>
      <c r="AI135" s="12">
        <v>852.55110977647053</v>
      </c>
      <c r="AJ135" s="12">
        <v>819.94669788491046</v>
      </c>
      <c r="AK135" s="12">
        <v>804.7583973309462</v>
      </c>
      <c r="AL135" s="12">
        <v>791.16255898414329</v>
      </c>
      <c r="AM135" s="12">
        <v>778.05184704040914</v>
      </c>
      <c r="AN135" s="12">
        <v>755.34166257493598</v>
      </c>
      <c r="AO135" s="12">
        <v>729.24717155652172</v>
      </c>
      <c r="AP135" s="12">
        <v>662.81613865370844</v>
      </c>
      <c r="AQ135" s="12">
        <v>608.61580438772376</v>
      </c>
      <c r="AR135" s="12">
        <v>601.71816655498719</v>
      </c>
      <c r="AS135" s="12">
        <v>574.10447376828643</v>
      </c>
      <c r="AT135" s="12">
        <v>580.41995418056263</v>
      </c>
      <c r="AU135" s="12">
        <v>557.78966148491054</v>
      </c>
      <c r="AV135" s="12">
        <v>543.73760007519184</v>
      </c>
      <c r="AW135" s="12">
        <v>532.75190070332474</v>
      </c>
      <c r="AX135" s="12">
        <v>507.21446405089517</v>
      </c>
      <c r="AY135" s="12">
        <v>497.63954865703323</v>
      </c>
      <c r="AZ135" s="12">
        <v>481.48595733017908</v>
      </c>
      <c r="BA135" s="12">
        <v>462.40094219744242</v>
      </c>
      <c r="BB135" s="12">
        <v>421.95291128439897</v>
      </c>
      <c r="BC135" s="12">
        <v>425.76462708491044</v>
      </c>
      <c r="BD135" s="12">
        <v>0</v>
      </c>
      <c r="BE135" s="12">
        <v>0</v>
      </c>
    </row>
    <row r="136" spans="24:57">
      <c r="X136" s="12">
        <v>6335.4470223375702</v>
      </c>
      <c r="Y136" s="12">
        <v>6223.5806195255809</v>
      </c>
      <c r="Z136" s="12">
        <v>6081.3577293966036</v>
      </c>
      <c r="AA136" s="12">
        <v>5899.2716168284342</v>
      </c>
      <c r="AB136" s="12">
        <v>5771.7294413019081</v>
      </c>
      <c r="AC136" s="12">
        <v>5649.5637552383678</v>
      </c>
      <c r="AD136" s="12">
        <v>5644.7932950936465</v>
      </c>
      <c r="AE136" s="12">
        <v>5507.7314464623942</v>
      </c>
      <c r="AF136" s="12">
        <v>5485.4934601657642</v>
      </c>
      <c r="AG136" s="12">
        <v>5388.6626930996617</v>
      </c>
      <c r="AH136" s="12">
        <v>5306.7270150405275</v>
      </c>
      <c r="AI136" s="12">
        <v>5222.7747365254718</v>
      </c>
      <c r="AJ136" s="12">
        <v>5110.3603739842101</v>
      </c>
      <c r="AK136" s="12">
        <v>5042.7673537680103</v>
      </c>
      <c r="AL136" s="12">
        <v>4952.6914451670282</v>
      </c>
      <c r="AM136" s="12">
        <v>4851.0731131033399</v>
      </c>
      <c r="AN136" s="12">
        <v>4764.6970651826387</v>
      </c>
      <c r="AO136" s="12">
        <v>4682.2067911775357</v>
      </c>
      <c r="AP136" s="12">
        <v>4440.6151524796669</v>
      </c>
      <c r="AQ136" s="12">
        <v>4228.2411805889615</v>
      </c>
      <c r="AR136" s="12">
        <v>4182.1977812921587</v>
      </c>
      <c r="AS136" s="12">
        <v>4088.4156387051053</v>
      </c>
      <c r="AT136" s="12">
        <v>4039.0210785642412</v>
      </c>
      <c r="AU136" s="12">
        <v>3970.1173570614174</v>
      </c>
      <c r="AV136" s="12">
        <v>3922.707391846031</v>
      </c>
      <c r="AW136" s="12">
        <v>3902.5462852313194</v>
      </c>
      <c r="AX136" s="12">
        <v>3818.2614083228336</v>
      </c>
      <c r="AY136" s="12">
        <v>3770.8788582233606</v>
      </c>
      <c r="AZ136" s="12">
        <v>3671.023370071146</v>
      </c>
      <c r="BA136" s="12">
        <v>3510.0897691260257</v>
      </c>
      <c r="BB136" s="12">
        <v>3292.3389180658619</v>
      </c>
      <c r="BC136" s="12">
        <v>3264.9425230512834</v>
      </c>
      <c r="BD136" s="12">
        <v>0</v>
      </c>
      <c r="BE136" s="12">
        <v>0</v>
      </c>
    </row>
    <row r="137" spans="24:57">
      <c r="X137" s="12">
        <v>182.49454032173912</v>
      </c>
      <c r="Y137" s="12">
        <v>190.13040693043476</v>
      </c>
      <c r="Z137" s="12">
        <v>204.45363339130432</v>
      </c>
      <c r="AA137" s="12">
        <v>199.56547991739131</v>
      </c>
      <c r="AB137" s="12">
        <v>204.82741500869565</v>
      </c>
      <c r="AC137" s="12">
        <v>211.76499518695655</v>
      </c>
      <c r="AD137" s="12">
        <v>216.04446493913042</v>
      </c>
      <c r="AE137" s="12">
        <v>221.32425952608696</v>
      </c>
      <c r="AF137" s="12">
        <v>227.64785004347826</v>
      </c>
      <c r="AG137" s="12">
        <v>238.87690336086959</v>
      </c>
      <c r="AH137" s="12">
        <v>250.90318689130436</v>
      </c>
      <c r="AI137" s="12">
        <v>245.50927833478261</v>
      </c>
      <c r="AJ137" s="12">
        <v>241.02025378260868</v>
      </c>
      <c r="AK137" s="12">
        <v>236.80417198260872</v>
      </c>
      <c r="AL137" s="12">
        <v>233.38192667391306</v>
      </c>
      <c r="AM137" s="12">
        <v>228.08152426956522</v>
      </c>
      <c r="AN137" s="12">
        <v>223.4731332826087</v>
      </c>
      <c r="AO137" s="12">
        <v>219.16882366521742</v>
      </c>
      <c r="AP137" s="12">
        <v>197.11159324347824</v>
      </c>
      <c r="AQ137" s="12">
        <v>196.96245057391306</v>
      </c>
      <c r="AR137" s="12">
        <v>195.15053892173913</v>
      </c>
      <c r="AS137" s="12">
        <v>196.83855720869565</v>
      </c>
      <c r="AT137" s="12">
        <v>192.6032270826087</v>
      </c>
      <c r="AU137" s="12">
        <v>186.88607191739126</v>
      </c>
      <c r="AV137" s="12">
        <v>190.86096734782609</v>
      </c>
      <c r="AW137" s="12">
        <v>196.27392062173911</v>
      </c>
      <c r="AX137" s="12">
        <v>189.04768412173914</v>
      </c>
      <c r="AY137" s="12">
        <v>191.39877384782608</v>
      </c>
      <c r="AZ137" s="12">
        <v>189.85687602608695</v>
      </c>
      <c r="BA137" s="12">
        <v>182.98597873043479</v>
      </c>
      <c r="BB137" s="12">
        <v>171.64040946956521</v>
      </c>
      <c r="BC137" s="12">
        <v>171.06512259565218</v>
      </c>
      <c r="BD137" s="12">
        <v>0</v>
      </c>
      <c r="BE137" s="12">
        <v>0</v>
      </c>
    </row>
    <row r="138" spans="24:57">
      <c r="X138" s="12">
        <v>235.24035877391307</v>
      </c>
      <c r="Y138" s="12">
        <v>245.0831957</v>
      </c>
      <c r="Z138" s="12">
        <v>263.54621890434782</v>
      </c>
      <c r="AA138" s="12">
        <v>257.2452579565217</v>
      </c>
      <c r="AB138" s="12">
        <v>264.02803346956517</v>
      </c>
      <c r="AC138" s="12">
        <v>272.97076042173916</v>
      </c>
      <c r="AD138" s="12">
        <v>278.48711173043478</v>
      </c>
      <c r="AE138" s="12">
        <v>285.29290863043479</v>
      </c>
      <c r="AF138" s="12">
        <v>293.44418648695654</v>
      </c>
      <c r="AG138" s="12">
        <v>307.91873760869561</v>
      </c>
      <c r="AH138" s="12">
        <v>321.0022440434783</v>
      </c>
      <c r="AI138" s="12">
        <v>312.71469904347828</v>
      </c>
      <c r="AJ138" s="12">
        <v>306.40290069565219</v>
      </c>
      <c r="AK138" s="12">
        <v>300.05489621739133</v>
      </c>
      <c r="AL138" s="12">
        <v>294.5624347826087</v>
      </c>
      <c r="AM138" s="12">
        <v>286.83457794782606</v>
      </c>
      <c r="AN138" s="12">
        <v>279.75232064347824</v>
      </c>
      <c r="AO138" s="12">
        <v>273.34157139130434</v>
      </c>
      <c r="AP138" s="12">
        <v>238.28336419999999</v>
      </c>
      <c r="AQ138" s="12">
        <v>239.14119746086959</v>
      </c>
      <c r="AR138" s="12">
        <v>230.54902472608694</v>
      </c>
      <c r="AS138" s="12">
        <v>241.76891817826089</v>
      </c>
      <c r="AT138" s="12">
        <v>235.17448536521738</v>
      </c>
      <c r="AU138" s="12">
        <v>226.99977716956519</v>
      </c>
      <c r="AV138" s="12">
        <v>234.39672620000002</v>
      </c>
      <c r="AW138" s="12">
        <v>246.37407753913044</v>
      </c>
      <c r="AX138" s="12">
        <v>234.41395310869567</v>
      </c>
      <c r="AY138" s="12">
        <v>238.74675239130434</v>
      </c>
      <c r="AZ138" s="12">
        <v>244.13290853913045</v>
      </c>
      <c r="BA138" s="12">
        <v>237.5117382521739</v>
      </c>
      <c r="BB138" s="12">
        <v>207.99816443913045</v>
      </c>
      <c r="BC138" s="12">
        <v>211.59460033478263</v>
      </c>
      <c r="BD138" s="12">
        <v>0</v>
      </c>
      <c r="BE138" s="12">
        <v>0</v>
      </c>
    </row>
    <row r="139" spans="24:57">
      <c r="X139" s="12">
        <v>14037.114322257332</v>
      </c>
      <c r="Y139" s="12">
        <v>13434.979816040821</v>
      </c>
      <c r="Z139" s="12">
        <v>13135.619135818972</v>
      </c>
      <c r="AA139" s="12">
        <v>12489.984667379937</v>
      </c>
      <c r="AB139" s="12">
        <v>12059.21692617394</v>
      </c>
      <c r="AC139" s="12">
        <v>11755.406926515596</v>
      </c>
      <c r="AD139" s="12">
        <v>11648.601810243676</v>
      </c>
      <c r="AE139" s="12">
        <v>11484.194699387333</v>
      </c>
      <c r="AF139" s="12">
        <v>11346.908182816544</v>
      </c>
      <c r="AG139" s="12">
        <v>11188.643607429896</v>
      </c>
      <c r="AH139" s="12">
        <v>11136.140159575065</v>
      </c>
      <c r="AI139" s="12">
        <v>11145.040321145168</v>
      </c>
      <c r="AJ139" s="12">
        <v>11208.761177565357</v>
      </c>
      <c r="AK139" s="12">
        <v>11325.543315219809</v>
      </c>
      <c r="AL139" s="12">
        <v>11435.036616818925</v>
      </c>
      <c r="AM139" s="12">
        <v>11554.003650874482</v>
      </c>
      <c r="AN139" s="12">
        <v>11547.000748438841</v>
      </c>
      <c r="AO139" s="12">
        <v>11537.549911259001</v>
      </c>
      <c r="AP139" s="12">
        <v>11369.323434011923</v>
      </c>
      <c r="AQ139" s="12">
        <v>11286.290461731389</v>
      </c>
      <c r="AR139" s="12">
        <v>11230.315976994578</v>
      </c>
      <c r="AS139" s="12">
        <v>11313.511777451313</v>
      </c>
      <c r="AT139" s="12">
        <v>11378.673992543312</v>
      </c>
      <c r="AU139" s="12">
        <v>11378.937357499819</v>
      </c>
      <c r="AV139" s="12">
        <v>11369.664549840472</v>
      </c>
      <c r="AW139" s="12">
        <v>11423.402124267355</v>
      </c>
      <c r="AX139" s="12">
        <v>11487.855972482685</v>
      </c>
      <c r="AY139" s="12">
        <v>11604.989865739422</v>
      </c>
      <c r="AZ139" s="12">
        <v>11602.720859293404</v>
      </c>
      <c r="BA139" s="12">
        <v>11830.671604232515</v>
      </c>
      <c r="BB139" s="12">
        <v>11729.694196339464</v>
      </c>
      <c r="BC139" s="12">
        <v>12294.754357940477</v>
      </c>
      <c r="BD139" s="12">
        <v>0</v>
      </c>
      <c r="BE139" s="12">
        <v>0</v>
      </c>
    </row>
  </sheetData>
  <sortState xmlns:xlrd2="http://schemas.microsoft.com/office/spreadsheetml/2017/richdata2" ref="BG98:BH110">
    <sortCondition descending="1" ref="BH98:BH11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4A879-187E-4B0C-84DB-FE9A32010201}">
  <dimension ref="A2:AR32"/>
  <sheetViews>
    <sheetView zoomScale="50" zoomScaleNormal="50" workbookViewId="0"/>
  </sheetViews>
  <sheetFormatPr baseColWidth="10" defaultColWidth="9.140625" defaultRowHeight="15"/>
  <sheetData>
    <row r="2" spans="1:44">
      <c r="A2" s="1" t="s">
        <v>90</v>
      </c>
    </row>
    <row r="3" spans="1:44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  <c r="AP3" s="19"/>
      <c r="AQ3" s="3"/>
      <c r="AR3" s="3"/>
    </row>
    <row r="4" spans="1:44">
      <c r="A4" t="s">
        <v>64</v>
      </c>
      <c r="D4" s="3">
        <f>'NOx-CEIP 2023'!B12</f>
        <v>422.4399401</v>
      </c>
      <c r="E4" s="3">
        <f>'NOx-CEIP 2023'!C12</f>
        <v>421.28814540000002</v>
      </c>
      <c r="F4" s="3">
        <f>'NOx-CEIP 2023'!D12</f>
        <v>422.47074809999998</v>
      </c>
      <c r="G4" s="3">
        <f>'NOx-CEIP 2023'!E12</f>
        <v>417.3733153</v>
      </c>
      <c r="H4" s="3">
        <f>'NOx-CEIP 2023'!F12</f>
        <v>415.64766739999999</v>
      </c>
      <c r="I4" s="3">
        <f>'NOx-CEIP 2023'!G12</f>
        <v>409.74693330000002</v>
      </c>
      <c r="J4" s="3">
        <f>'NOx-CEIP 2023'!H12</f>
        <v>395.29134249999998</v>
      </c>
      <c r="K4" s="3">
        <f>'NOx-CEIP 2023'!I12</f>
        <v>381.080917</v>
      </c>
      <c r="L4" s="3">
        <f>'NOx-CEIP 2023'!J12</f>
        <v>382.97829330000002</v>
      </c>
      <c r="M4" s="3">
        <f>'NOx-CEIP 2023'!K12</f>
        <v>356.68861629999998</v>
      </c>
      <c r="N4" s="3">
        <f>'NOx-CEIP 2023'!L12</f>
        <v>358.63764620000001</v>
      </c>
      <c r="O4" s="3">
        <f>'NOx-CEIP 2023'!M12</f>
        <v>347.52391820000003</v>
      </c>
      <c r="P4" s="3">
        <f>'NOx-CEIP 2023'!N12</f>
        <v>337.60386729999999</v>
      </c>
      <c r="Q4" s="3">
        <f>'NOx-CEIP 2023'!O12</f>
        <v>334.2725039</v>
      </c>
      <c r="R4" s="3">
        <f>'NOx-CEIP 2023'!P12</f>
        <v>345.25301050000002</v>
      </c>
      <c r="S4" s="3">
        <f>'NOx-CEIP 2023'!Q12</f>
        <v>328.7840918</v>
      </c>
      <c r="T4" s="3">
        <f>'NOx-CEIP 2023'!R12</f>
        <v>315.43597030000001</v>
      </c>
      <c r="U4" s="3">
        <f>'NOx-CEIP 2023'!S12</f>
        <v>305.88826740000002</v>
      </c>
      <c r="V4" s="3">
        <f>'NOx-CEIP 2023'!T12</f>
        <v>279.50044059999999</v>
      </c>
      <c r="W4" s="3">
        <f>'NOx-CEIP 2023'!U12</f>
        <v>248.97218480000001</v>
      </c>
      <c r="X4" s="3">
        <f>'NOx-CEIP 2023'!V12</f>
        <v>249.8052582</v>
      </c>
      <c r="Y4" s="3">
        <f>'NOx-CEIP 2023'!W12</f>
        <v>231.99926379999999</v>
      </c>
      <c r="Z4" s="3">
        <f>'NOx-CEIP 2023'!X12</f>
        <v>220.11318900000001</v>
      </c>
      <c r="AA4" s="3">
        <f>'NOx-CEIP 2023'!Y12</f>
        <v>210.58122729999999</v>
      </c>
      <c r="AB4" s="3">
        <f>'NOx-CEIP 2023'!Z12</f>
        <v>200.3444629</v>
      </c>
      <c r="AC4" s="3">
        <f>'NOx-CEIP 2023'!AA12</f>
        <v>200.73251959999999</v>
      </c>
      <c r="AD4" s="3">
        <f>'NOx-CEIP 2023'!AB12</f>
        <v>188.8187331</v>
      </c>
      <c r="AE4" s="3">
        <f>'NOx-CEIP 2023'!AC12</f>
        <v>177.48806579999999</v>
      </c>
      <c r="AF4" s="3">
        <f>'NOx-CEIP 2023'!AD12</f>
        <v>170.23547139999999</v>
      </c>
      <c r="AG4" s="3">
        <f>'NOx-CEIP 2023'!AE12</f>
        <v>158.54227209999999</v>
      </c>
      <c r="AH4" s="3">
        <f>'NOx-CEIP 2023'!AF12</f>
        <v>139.2382758</v>
      </c>
      <c r="AI4" s="3">
        <f>'NOx-CEIP 2023'!AG12</f>
        <v>142.10428949999999</v>
      </c>
      <c r="AJ4" s="3">
        <f>'NOx-CEIP 2023'!AH12</f>
        <v>0</v>
      </c>
      <c r="AK4" s="3">
        <f>'NOx-CEIP 2023'!AI12</f>
        <v>0</v>
      </c>
      <c r="AP4" s="19"/>
    </row>
    <row r="5" spans="1:44">
      <c r="A5" t="s">
        <v>63</v>
      </c>
      <c r="D5" s="3">
        <f>'NH3-CEIP 2023'!B12</f>
        <v>105.4346898</v>
      </c>
      <c r="E5" s="3">
        <f>'NH3-CEIP 2023'!C12</f>
        <v>105.5307612</v>
      </c>
      <c r="F5" s="3">
        <f>'NH3-CEIP 2023'!D12</f>
        <v>105.6268326</v>
      </c>
      <c r="G5" s="3">
        <f>'NH3-CEIP 2023'!E12</f>
        <v>105.722904</v>
      </c>
      <c r="H5" s="3">
        <f>'NH3-CEIP 2023'!F12</f>
        <v>105.81897549999999</v>
      </c>
      <c r="I5" s="3">
        <f>'NH3-CEIP 2023'!G12</f>
        <v>105.91504689999999</v>
      </c>
      <c r="J5" s="3">
        <f>'NH3-CEIP 2023'!H12</f>
        <v>103.7865165</v>
      </c>
      <c r="K5" s="3">
        <f>'NH3-CEIP 2023'!I12</f>
        <v>101.6579861</v>
      </c>
      <c r="L5" s="3">
        <f>'NH3-CEIP 2023'!J12</f>
        <v>99.529455650000003</v>
      </c>
      <c r="M5" s="3">
        <f>'NH3-CEIP 2023'!K12</f>
        <v>97.400925240000007</v>
      </c>
      <c r="N5" s="3">
        <f>'NH3-CEIP 2023'!L12</f>
        <v>95.272394840000004</v>
      </c>
      <c r="O5" s="3">
        <f>'NH3-CEIP 2023'!M12</f>
        <v>92.971041760000006</v>
      </c>
      <c r="P5" s="3">
        <f>'NH3-CEIP 2023'!N12</f>
        <v>90.299772489999995</v>
      </c>
      <c r="Q5" s="3">
        <f>'NH3-CEIP 2023'!O12</f>
        <v>86.298251669999999</v>
      </c>
      <c r="R5" s="3">
        <f>'NH3-CEIP 2023'!P12</f>
        <v>81.32921752</v>
      </c>
      <c r="S5" s="3">
        <f>'NH3-CEIP 2023'!Q12</f>
        <v>79.79971578</v>
      </c>
      <c r="T5" s="3">
        <f>'NH3-CEIP 2023'!R12</f>
        <v>79.262024460000006</v>
      </c>
      <c r="U5" s="3">
        <f>'NH3-CEIP 2023'!S12</f>
        <v>76.478586660000005</v>
      </c>
      <c r="V5" s="3">
        <f>'NH3-CEIP 2023'!T12</f>
        <v>74.210033139999993</v>
      </c>
      <c r="W5" s="3">
        <f>'NH3-CEIP 2023'!U12</f>
        <v>74.235649760000001</v>
      </c>
      <c r="X5" s="3">
        <f>'NH3-CEIP 2023'!V12</f>
        <v>74.68294272</v>
      </c>
      <c r="Y5" s="3">
        <f>'NH3-CEIP 2023'!W12</f>
        <v>73.633241190000007</v>
      </c>
      <c r="Z5" s="3">
        <f>'NH3-CEIP 2023'!X12</f>
        <v>73.554215790000001</v>
      </c>
      <c r="AA5" s="3">
        <f>'NH3-CEIP 2023'!Y12</f>
        <v>72.788303479999996</v>
      </c>
      <c r="AB5" s="3">
        <f>'NH3-CEIP 2023'!Z12</f>
        <v>71.192129969999996</v>
      </c>
      <c r="AC5" s="3">
        <f>'NH3-CEIP 2023'!AA12</f>
        <v>71.772531130000004</v>
      </c>
      <c r="AD5" s="3">
        <f>'NH3-CEIP 2023'!AB12</f>
        <v>71.973642150000003</v>
      </c>
      <c r="AE5" s="3">
        <f>'NH3-CEIP 2023'!AC12</f>
        <v>70.209819949999996</v>
      </c>
      <c r="AF5" s="3">
        <f>'NH3-CEIP 2023'!AD12</f>
        <v>69.682807350000004</v>
      </c>
      <c r="AG5" s="3">
        <f>'NH3-CEIP 2023'!AE12</f>
        <v>68.370862200000005</v>
      </c>
      <c r="AH5" s="3">
        <f>'NH3-CEIP 2023'!AF12</f>
        <v>68.028403990000001</v>
      </c>
      <c r="AI5" s="3">
        <f>'NH3-CEIP 2023'!AG12</f>
        <v>67.514323570000002</v>
      </c>
      <c r="AJ5" s="3">
        <f>'NH3-CEIP 2023'!AH12</f>
        <v>0</v>
      </c>
      <c r="AK5" s="3">
        <f>'NH3-CEIP 2023'!AI12</f>
        <v>0</v>
      </c>
      <c r="AP5" s="19"/>
    </row>
    <row r="6" spans="1:44">
      <c r="AP6" s="19"/>
    </row>
    <row r="7" spans="1:44">
      <c r="A7" t="s">
        <v>65</v>
      </c>
      <c r="D7">
        <f t="shared" ref="D7:AK7" si="0">D4*14/46</f>
        <v>128.56867742173912</v>
      </c>
      <c r="E7">
        <f t="shared" si="0"/>
        <v>128.21813120869567</v>
      </c>
      <c r="F7">
        <f t="shared" si="0"/>
        <v>128.5780537695652</v>
      </c>
      <c r="G7">
        <f t="shared" si="0"/>
        <v>127.02666117826088</v>
      </c>
      <c r="H7">
        <f t="shared" si="0"/>
        <v>126.50146399130435</v>
      </c>
      <c r="I7">
        <f t="shared" si="0"/>
        <v>124.70558839565219</v>
      </c>
      <c r="J7">
        <f t="shared" si="0"/>
        <v>120.30606076086956</v>
      </c>
      <c r="K7">
        <f t="shared" si="0"/>
        <v>115.9811486521739</v>
      </c>
      <c r="L7">
        <f t="shared" si="0"/>
        <v>116.55861100434782</v>
      </c>
      <c r="M7">
        <f t="shared" si="0"/>
        <v>108.55740496086956</v>
      </c>
      <c r="N7">
        <f t="shared" si="0"/>
        <v>109.15058797391305</v>
      </c>
      <c r="O7">
        <f t="shared" si="0"/>
        <v>105.76814901739131</v>
      </c>
      <c r="P7">
        <f t="shared" si="0"/>
        <v>102.74900309130435</v>
      </c>
      <c r="Q7">
        <f t="shared" si="0"/>
        <v>101.73510988260868</v>
      </c>
      <c r="R7">
        <f t="shared" si="0"/>
        <v>105.07700319565218</v>
      </c>
      <c r="S7">
        <f t="shared" si="0"/>
        <v>100.06472359130434</v>
      </c>
      <c r="T7">
        <f t="shared" si="0"/>
        <v>96.002251830434787</v>
      </c>
      <c r="U7">
        <f t="shared" si="0"/>
        <v>93.096429208695653</v>
      </c>
      <c r="V7">
        <f t="shared" si="0"/>
        <v>85.065351486956516</v>
      </c>
      <c r="W7">
        <f t="shared" si="0"/>
        <v>75.774143200000012</v>
      </c>
      <c r="X7">
        <f t="shared" si="0"/>
        <v>76.027687278260871</v>
      </c>
      <c r="Y7">
        <f t="shared" si="0"/>
        <v>70.608471591304351</v>
      </c>
      <c r="Z7">
        <f t="shared" si="0"/>
        <v>66.990970565217395</v>
      </c>
      <c r="AA7">
        <f t="shared" si="0"/>
        <v>64.089938743478257</v>
      </c>
      <c r="AB7">
        <f t="shared" si="0"/>
        <v>60.974401752173911</v>
      </c>
      <c r="AC7">
        <f t="shared" si="0"/>
        <v>61.092505965217391</v>
      </c>
      <c r="AD7">
        <f t="shared" si="0"/>
        <v>57.466570943478267</v>
      </c>
      <c r="AE7">
        <f t="shared" si="0"/>
        <v>54.018106982608693</v>
      </c>
      <c r="AF7">
        <f t="shared" si="0"/>
        <v>51.810795643478258</v>
      </c>
      <c r="AG7">
        <f t="shared" si="0"/>
        <v>48.251995856521738</v>
      </c>
      <c r="AH7">
        <f t="shared" si="0"/>
        <v>42.376866547826083</v>
      </c>
      <c r="AI7">
        <f t="shared" si="0"/>
        <v>43.249131586956516</v>
      </c>
      <c r="AJ7">
        <f t="shared" si="0"/>
        <v>0</v>
      </c>
      <c r="AK7">
        <f t="shared" si="0"/>
        <v>0</v>
      </c>
      <c r="AP7" s="19"/>
    </row>
    <row r="8" spans="1:44">
      <c r="A8" t="s">
        <v>66</v>
      </c>
      <c r="D8">
        <f t="shared" ref="D8:H8" si="1">D5*14/17</f>
        <v>86.828568070588233</v>
      </c>
      <c r="E8">
        <f t="shared" si="1"/>
        <v>86.907685694117646</v>
      </c>
      <c r="F8">
        <f t="shared" si="1"/>
        <v>86.986803317647059</v>
      </c>
      <c r="G8">
        <f t="shared" si="1"/>
        <v>87.065920941176472</v>
      </c>
      <c r="H8">
        <f t="shared" si="1"/>
        <v>87.145038647058826</v>
      </c>
      <c r="I8">
        <f>I5*14/17</f>
        <v>87.224156270588225</v>
      </c>
      <c r="J8">
        <f t="shared" ref="J8:AK8" si="2">J5*14/17</f>
        <v>85.471248882352938</v>
      </c>
      <c r="K8">
        <f t="shared" si="2"/>
        <v>83.718341494117652</v>
      </c>
      <c r="L8">
        <f t="shared" si="2"/>
        <v>81.965434064705875</v>
      </c>
      <c r="M8">
        <f t="shared" si="2"/>
        <v>80.212526668235299</v>
      </c>
      <c r="N8">
        <f t="shared" si="2"/>
        <v>78.459619279999998</v>
      </c>
      <c r="O8">
        <f t="shared" si="2"/>
        <v>76.564387331764706</v>
      </c>
      <c r="P8">
        <f t="shared" si="2"/>
        <v>74.364518521176464</v>
      </c>
      <c r="Q8">
        <f t="shared" si="2"/>
        <v>71.06914843411765</v>
      </c>
      <c r="R8">
        <f t="shared" si="2"/>
        <v>66.977002663529404</v>
      </c>
      <c r="S8">
        <f t="shared" si="2"/>
        <v>65.717412995294112</v>
      </c>
      <c r="T8">
        <f t="shared" si="2"/>
        <v>65.27460837882353</v>
      </c>
      <c r="U8">
        <f t="shared" si="2"/>
        <v>62.982365484705888</v>
      </c>
      <c r="V8">
        <f t="shared" si="2"/>
        <v>61.114144938823529</v>
      </c>
      <c r="W8">
        <f t="shared" si="2"/>
        <v>61.135240978823532</v>
      </c>
      <c r="X8">
        <f t="shared" si="2"/>
        <v>61.503599887058819</v>
      </c>
      <c r="Y8">
        <f t="shared" si="2"/>
        <v>60.639139803529417</v>
      </c>
      <c r="Z8">
        <f t="shared" si="2"/>
        <v>60.574060062352949</v>
      </c>
      <c r="AA8">
        <f t="shared" si="2"/>
        <v>59.943308748235296</v>
      </c>
      <c r="AB8">
        <f t="shared" si="2"/>
        <v>58.628812916470586</v>
      </c>
      <c r="AC8">
        <f t="shared" si="2"/>
        <v>59.106790342352944</v>
      </c>
      <c r="AD8">
        <f t="shared" si="2"/>
        <v>59.272411182352947</v>
      </c>
      <c r="AE8">
        <f t="shared" si="2"/>
        <v>57.81985172352941</v>
      </c>
      <c r="AF8">
        <f t="shared" si="2"/>
        <v>57.385841347058829</v>
      </c>
      <c r="AG8">
        <f t="shared" si="2"/>
        <v>56.305415929411765</v>
      </c>
      <c r="AH8">
        <f t="shared" si="2"/>
        <v>56.023391521176471</v>
      </c>
      <c r="AI8">
        <f t="shared" si="2"/>
        <v>55.60003117529412</v>
      </c>
      <c r="AJ8">
        <f t="shared" si="2"/>
        <v>0</v>
      </c>
      <c r="AK8">
        <f t="shared" si="2"/>
        <v>0</v>
      </c>
      <c r="AP8" s="19"/>
    </row>
    <row r="9" spans="1:44">
      <c r="A9" t="s">
        <v>67</v>
      </c>
      <c r="D9">
        <f t="shared" ref="D9:H9" si="3">D7+D8</f>
        <v>215.39724549232736</v>
      </c>
      <c r="E9">
        <f t="shared" si="3"/>
        <v>215.12581690281331</v>
      </c>
      <c r="F9">
        <f t="shared" si="3"/>
        <v>215.56485708721226</v>
      </c>
      <c r="G9">
        <f t="shared" si="3"/>
        <v>214.09258211943734</v>
      </c>
      <c r="H9">
        <f t="shared" si="3"/>
        <v>213.64650263836319</v>
      </c>
      <c r="I9">
        <f>I7+I8</f>
        <v>211.92974466624042</v>
      </c>
      <c r="J9">
        <f t="shared" ref="J9:AD9" si="4">J7+J8</f>
        <v>205.77730964322251</v>
      </c>
      <c r="K9">
        <f t="shared" si="4"/>
        <v>199.69949014629157</v>
      </c>
      <c r="L9">
        <f t="shared" si="4"/>
        <v>198.5240450690537</v>
      </c>
      <c r="M9">
        <f t="shared" si="4"/>
        <v>188.76993162910486</v>
      </c>
      <c r="N9">
        <f t="shared" si="4"/>
        <v>187.61020725391305</v>
      </c>
      <c r="O9">
        <f t="shared" si="4"/>
        <v>182.33253634915602</v>
      </c>
      <c r="P9">
        <f t="shared" si="4"/>
        <v>177.11352161248081</v>
      </c>
      <c r="Q9">
        <f t="shared" si="4"/>
        <v>172.80425831672633</v>
      </c>
      <c r="R9">
        <f t="shared" si="4"/>
        <v>172.05400585918159</v>
      </c>
      <c r="S9">
        <f t="shared" si="4"/>
        <v>165.78213658659845</v>
      </c>
      <c r="T9">
        <f t="shared" si="4"/>
        <v>161.2768602092583</v>
      </c>
      <c r="U9">
        <f t="shared" si="4"/>
        <v>156.07879469340153</v>
      </c>
      <c r="V9">
        <f t="shared" si="4"/>
        <v>146.17949642578003</v>
      </c>
      <c r="W9">
        <f t="shared" si="4"/>
        <v>136.90938417882353</v>
      </c>
      <c r="X9">
        <f t="shared" si="4"/>
        <v>137.5312871653197</v>
      </c>
      <c r="Y9">
        <f t="shared" si="4"/>
        <v>131.24761139483377</v>
      </c>
      <c r="Z9">
        <f t="shared" si="4"/>
        <v>127.56503062757034</v>
      </c>
      <c r="AA9">
        <f t="shared" si="4"/>
        <v>124.03324749171355</v>
      </c>
      <c r="AB9">
        <f t="shared" si="4"/>
        <v>119.6032146686445</v>
      </c>
      <c r="AC9">
        <f t="shared" si="4"/>
        <v>120.19929630757034</v>
      </c>
      <c r="AD9">
        <f t="shared" si="4"/>
        <v>116.73898212583121</v>
      </c>
      <c r="AE9">
        <f>AE7+AE8</f>
        <v>111.8379587061381</v>
      </c>
      <c r="AF9">
        <f>AF7+AF8</f>
        <v>109.19663699053709</v>
      </c>
      <c r="AG9">
        <f>AG7+AG8</f>
        <v>104.55741178593351</v>
      </c>
      <c r="AH9">
        <f>AH7+AH8</f>
        <v>98.400258069002547</v>
      </c>
      <c r="AI9">
        <f t="shared" ref="AI9:AK9" si="5">AI7+AI8</f>
        <v>98.849162762250643</v>
      </c>
      <c r="AJ9">
        <f t="shared" si="5"/>
        <v>0</v>
      </c>
      <c r="AK9">
        <f t="shared" si="5"/>
        <v>0</v>
      </c>
      <c r="AP9" s="19"/>
    </row>
    <row r="10" spans="1:44">
      <c r="AP10" s="19"/>
    </row>
    <row r="11" spans="1:44">
      <c r="AP11" s="19"/>
    </row>
    <row r="12" spans="1:44">
      <c r="AP12" s="19"/>
    </row>
    <row r="13" spans="1:44">
      <c r="AP13" s="19"/>
    </row>
    <row r="14" spans="1:44">
      <c r="AP14" s="19"/>
    </row>
    <row r="15" spans="1:44">
      <c r="AP15" s="19"/>
    </row>
    <row r="16" spans="1:44">
      <c r="AP16" s="19"/>
    </row>
    <row r="17" spans="1:42">
      <c r="AP17" s="19"/>
    </row>
    <row r="18" spans="1:42">
      <c r="AP18" s="19"/>
    </row>
    <row r="19" spans="1:42">
      <c r="AP19" s="19"/>
    </row>
    <row r="20" spans="1:42">
      <c r="AP20" s="19"/>
    </row>
    <row r="21" spans="1:42">
      <c r="AP21" s="19"/>
    </row>
    <row r="22" spans="1:42">
      <c r="AP22" s="19"/>
    </row>
    <row r="23" spans="1:42">
      <c r="AP23" s="19"/>
    </row>
    <row r="24" spans="1:42">
      <c r="AP24" s="19"/>
    </row>
    <row r="25" spans="1:42">
      <c r="AP25" s="19"/>
    </row>
    <row r="26" spans="1:42">
      <c r="AP26" s="19"/>
    </row>
    <row r="28" spans="1:42">
      <c r="A28" t="s">
        <v>95</v>
      </c>
    </row>
    <row r="29" spans="1:42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42">
      <c r="A30" t="s">
        <v>68</v>
      </c>
      <c r="D30">
        <f>100*D4/AVERAGE($K4:$Q4)</f>
        <v>118.34066070940412</v>
      </c>
      <c r="E30">
        <f t="shared" ref="E30:AK31" si="6">100*E4/AVERAGE($K4:$Q4)</f>
        <v>118.01800147939068</v>
      </c>
      <c r="F30">
        <f t="shared" si="6"/>
        <v>118.34929114116271</v>
      </c>
      <c r="G30">
        <f t="shared" si="6"/>
        <v>116.92131639679789</v>
      </c>
      <c r="H30">
        <f t="shared" si="6"/>
        <v>116.43790019190624</v>
      </c>
      <c r="I30">
        <f t="shared" si="6"/>
        <v>114.78489178579008</v>
      </c>
      <c r="J30">
        <f t="shared" si="6"/>
        <v>110.7353595237321</v>
      </c>
      <c r="K30">
        <f t="shared" si="6"/>
        <v>106.75450690304079</v>
      </c>
      <c r="L30">
        <f t="shared" si="6"/>
        <v>107.28603042542179</v>
      </c>
      <c r="M30">
        <f t="shared" si="6"/>
        <v>99.921343873102998</v>
      </c>
      <c r="N30">
        <f t="shared" si="6"/>
        <v>100.46733743150988</v>
      </c>
      <c r="O30">
        <f t="shared" si="6"/>
        <v>97.353981449702687</v>
      </c>
      <c r="P30">
        <f t="shared" si="6"/>
        <v>94.575017468458327</v>
      </c>
      <c r="Q30">
        <f t="shared" si="6"/>
        <v>93.64178244876345</v>
      </c>
      <c r="R30">
        <f t="shared" si="6"/>
        <v>96.717818312371364</v>
      </c>
      <c r="S30">
        <f t="shared" si="6"/>
        <v>92.104280303474511</v>
      </c>
      <c r="T30">
        <f t="shared" si="6"/>
        <v>88.364990128484251</v>
      </c>
      <c r="U30">
        <f t="shared" si="6"/>
        <v>85.69033424917599</v>
      </c>
      <c r="V30">
        <f t="shared" si="6"/>
        <v>78.298152398524977</v>
      </c>
      <c r="W30">
        <f t="shared" si="6"/>
        <v>69.746087078132931</v>
      </c>
      <c r="X30">
        <f t="shared" si="6"/>
        <v>69.979460978697574</v>
      </c>
      <c r="Y30">
        <f t="shared" si="6"/>
        <v>64.991359850321459</v>
      </c>
      <c r="Z30">
        <f t="shared" si="6"/>
        <v>61.661641678454409</v>
      </c>
      <c r="AA30">
        <f t="shared" si="6"/>
        <v>58.991395476905112</v>
      </c>
      <c r="AB30">
        <f t="shared" si="6"/>
        <v>56.123708623394677</v>
      </c>
      <c r="AC30">
        <f t="shared" si="6"/>
        <v>56.232417298667755</v>
      </c>
      <c r="AD30">
        <f t="shared" si="6"/>
        <v>52.894936080326914</v>
      </c>
      <c r="AE30">
        <f t="shared" si="6"/>
        <v>49.720807577602898</v>
      </c>
      <c r="AF30">
        <f t="shared" si="6"/>
        <v>47.689094352404176</v>
      </c>
      <c r="AG30">
        <f t="shared" si="6"/>
        <v>44.413407563316063</v>
      </c>
      <c r="AH30">
        <f t="shared" si="6"/>
        <v>39.005662083726428</v>
      </c>
      <c r="AI30">
        <f t="shared" si="6"/>
        <v>39.808535871607177</v>
      </c>
      <c r="AJ30">
        <f t="shared" si="6"/>
        <v>0</v>
      </c>
      <c r="AK30">
        <f t="shared" si="6"/>
        <v>0</v>
      </c>
    </row>
    <row r="31" spans="1:42">
      <c r="A31" t="s">
        <v>69</v>
      </c>
      <c r="D31">
        <f>100*D5/AVERAGE($K5:$Q5)</f>
        <v>111.24655505813591</v>
      </c>
      <c r="E31">
        <f t="shared" si="6"/>
        <v>111.34792219176039</v>
      </c>
      <c r="F31">
        <f t="shared" si="6"/>
        <v>111.44928932538488</v>
      </c>
      <c r="G31">
        <f t="shared" si="6"/>
        <v>111.55065645900936</v>
      </c>
      <c r="H31">
        <f t="shared" si="6"/>
        <v>111.65202369814612</v>
      </c>
      <c r="I31">
        <f t="shared" si="6"/>
        <v>111.7533908317706</v>
      </c>
      <c r="J31">
        <f t="shared" si="6"/>
        <v>109.50752967558294</v>
      </c>
      <c r="K31">
        <f t="shared" si="6"/>
        <v>107.26166851939527</v>
      </c>
      <c r="L31">
        <f t="shared" si="6"/>
        <v>105.01580731045146</v>
      </c>
      <c r="M31">
        <f t="shared" si="6"/>
        <v>102.76994614371257</v>
      </c>
      <c r="N31">
        <f t="shared" si="6"/>
        <v>100.52408498752489</v>
      </c>
      <c r="O31">
        <f t="shared" si="6"/>
        <v>98.095874665020304</v>
      </c>
      <c r="P31">
        <f t="shared" si="6"/>
        <v>95.277357301485907</v>
      </c>
      <c r="Q31">
        <f t="shared" si="6"/>
        <v>91.055261072409621</v>
      </c>
      <c r="R31">
        <f t="shared" si="6"/>
        <v>85.812319378339865</v>
      </c>
      <c r="S31">
        <f t="shared" si="6"/>
        <v>84.198507075641501</v>
      </c>
      <c r="T31">
        <f t="shared" si="6"/>
        <v>83.631176653859768</v>
      </c>
      <c r="U31">
        <f t="shared" si="6"/>
        <v>80.694307706305878</v>
      </c>
      <c r="V31">
        <f t="shared" si="6"/>
        <v>78.300704950479215</v>
      </c>
      <c r="W31">
        <f t="shared" si="6"/>
        <v>78.32773363271501</v>
      </c>
      <c r="X31">
        <f t="shared" si="6"/>
        <v>78.799682675256392</v>
      </c>
      <c r="Y31">
        <f t="shared" si="6"/>
        <v>77.69211855880414</v>
      </c>
      <c r="Z31">
        <f t="shared" si="6"/>
        <v>77.608737050035359</v>
      </c>
      <c r="AA31">
        <f t="shared" si="6"/>
        <v>76.800605436751852</v>
      </c>
      <c r="AB31">
        <f t="shared" si="6"/>
        <v>75.116446223125067</v>
      </c>
      <c r="AC31">
        <f t="shared" si="6"/>
        <v>75.728840774901386</v>
      </c>
      <c r="AD31">
        <f t="shared" si="6"/>
        <v>75.941037616393189</v>
      </c>
      <c r="AE31">
        <f t="shared" si="6"/>
        <v>74.079988431753179</v>
      </c>
      <c r="AF31">
        <f t="shared" si="6"/>
        <v>73.523925371924918</v>
      </c>
      <c r="AG31">
        <f t="shared" si="6"/>
        <v>72.139662008134664</v>
      </c>
      <c r="AH31">
        <f t="shared" si="6"/>
        <v>71.77832651043326</v>
      </c>
      <c r="AI31">
        <f t="shared" si="6"/>
        <v>71.235908489795818</v>
      </c>
      <c r="AJ31">
        <f t="shared" si="6"/>
        <v>0</v>
      </c>
      <c r="AK31">
        <f t="shared" si="6"/>
        <v>0</v>
      </c>
    </row>
    <row r="32" spans="1:42">
      <c r="A32" t="s">
        <v>57</v>
      </c>
      <c r="D32">
        <f>100*D9/AVERAGE($K9:$Q9)</f>
        <v>115.37484137854176</v>
      </c>
      <c r="E32">
        <f t="shared" ref="E32:AK32" si="7">100*E9/AVERAGE($K9:$Q9)</f>
        <v>115.22945404831287</v>
      </c>
      <c r="F32">
        <f t="shared" si="7"/>
        <v>115.46462043364922</v>
      </c>
      <c r="G32">
        <f t="shared" si="7"/>
        <v>114.67601475540864</v>
      </c>
      <c r="H32">
        <f t="shared" si="7"/>
        <v>114.43707785882245</v>
      </c>
      <c r="I32">
        <f t="shared" si="7"/>
        <v>113.5175179161394</v>
      </c>
      <c r="J32">
        <f t="shared" si="7"/>
        <v>110.22204302160198</v>
      </c>
      <c r="K32">
        <f t="shared" si="7"/>
        <v>106.96653500067515</v>
      </c>
      <c r="L32">
        <f t="shared" si="7"/>
        <v>106.33692254195715</v>
      </c>
      <c r="M32">
        <f t="shared" si="7"/>
        <v>101.11225363614014</v>
      </c>
      <c r="N32">
        <f t="shared" si="7"/>
        <v>100.49106177491296</v>
      </c>
      <c r="O32">
        <f t="shared" si="7"/>
        <v>97.664143342912041</v>
      </c>
      <c r="P32">
        <f t="shared" si="7"/>
        <v>94.868643353950375</v>
      </c>
      <c r="Q32">
        <f t="shared" si="7"/>
        <v>92.560440349452108</v>
      </c>
      <c r="R32">
        <f t="shared" si="7"/>
        <v>92.158577001175587</v>
      </c>
      <c r="S32">
        <f t="shared" si="7"/>
        <v>88.79912864417696</v>
      </c>
      <c r="T32">
        <f t="shared" si="7"/>
        <v>86.385933683331331</v>
      </c>
      <c r="U32">
        <f t="shared" si="7"/>
        <v>83.60165488256736</v>
      </c>
      <c r="V32">
        <f t="shared" si="7"/>
        <v>78.299219539092235</v>
      </c>
      <c r="W32">
        <f t="shared" si="7"/>
        <v>73.333799820705053</v>
      </c>
      <c r="X32">
        <f t="shared" si="7"/>
        <v>73.666914379602204</v>
      </c>
      <c r="Y32">
        <f t="shared" si="7"/>
        <v>70.30114201962175</v>
      </c>
      <c r="Z32">
        <f t="shared" si="7"/>
        <v>68.328613675930271</v>
      </c>
      <c r="AA32">
        <f t="shared" si="7"/>
        <v>66.436858198038607</v>
      </c>
      <c r="AB32">
        <f t="shared" si="7"/>
        <v>64.063966506248008</v>
      </c>
      <c r="AC32">
        <f t="shared" si="7"/>
        <v>64.383250183170318</v>
      </c>
      <c r="AD32">
        <f t="shared" si="7"/>
        <v>62.529776156956316</v>
      </c>
      <c r="AE32">
        <f t="shared" si="7"/>
        <v>59.904604241005543</v>
      </c>
      <c r="AF32">
        <f t="shared" si="7"/>
        <v>58.48981328919637</v>
      </c>
      <c r="AG32">
        <f t="shared" si="7"/>
        <v>56.004870313825144</v>
      </c>
      <c r="AH32">
        <f t="shared" si="7"/>
        <v>52.706867909892296</v>
      </c>
      <c r="AI32">
        <f t="shared" si="7"/>
        <v>52.947318096055085</v>
      </c>
      <c r="AJ32">
        <f t="shared" si="7"/>
        <v>0</v>
      </c>
      <c r="AK32">
        <f t="shared" si="7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R32"/>
  <sheetViews>
    <sheetView zoomScale="50" zoomScaleNormal="50" workbookViewId="0"/>
  </sheetViews>
  <sheetFormatPr baseColWidth="10" defaultColWidth="9.140625" defaultRowHeight="15"/>
  <sheetData>
    <row r="2" spans="1:44">
      <c r="A2" s="1" t="s">
        <v>55</v>
      </c>
    </row>
    <row r="3" spans="1:44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  <c r="AP3" s="19"/>
      <c r="AQ3" s="3"/>
      <c r="AR3" s="3"/>
    </row>
    <row r="4" spans="1:44">
      <c r="A4" t="s">
        <v>64</v>
      </c>
      <c r="D4" s="3">
        <f>'NOx-CEIP 2023'!B18</f>
        <v>294.28737589999997</v>
      </c>
      <c r="E4" s="3">
        <f>'NOx-CEIP 2023'!C18</f>
        <v>343.99121609999997</v>
      </c>
      <c r="F4" s="3">
        <f>'NOx-CEIP 2023'!D18</f>
        <v>300.22253369999999</v>
      </c>
      <c r="G4" s="3">
        <f>'NOx-CEIP 2023'!E18</f>
        <v>299.13305589999999</v>
      </c>
      <c r="H4" s="3">
        <f>'NOx-CEIP 2023'!F18</f>
        <v>301.33119440000002</v>
      </c>
      <c r="I4" s="3">
        <f>'NOx-CEIP 2023'!G18</f>
        <v>282.48138069999999</v>
      </c>
      <c r="J4" s="3">
        <f>'NOx-CEIP 2023'!H18</f>
        <v>316.18472830000002</v>
      </c>
      <c r="K4" s="3">
        <f>'NOx-CEIP 2023'!I18</f>
        <v>269.31061899999997</v>
      </c>
      <c r="L4" s="3">
        <f>'NOx-CEIP 2023'!J18</f>
        <v>249.33449150000001</v>
      </c>
      <c r="M4" s="3">
        <f>'NOx-CEIP 2023'!K18</f>
        <v>230.75263889999999</v>
      </c>
      <c r="N4" s="3">
        <f>'NOx-CEIP 2023'!L18</f>
        <v>217.95744389999999</v>
      </c>
      <c r="O4" s="3">
        <f>'NOx-CEIP 2023'!M18</f>
        <v>215.04707200000001</v>
      </c>
      <c r="P4" s="3">
        <f>'NOx-CEIP 2023'!N18</f>
        <v>212.4924345</v>
      </c>
      <c r="Q4" s="3">
        <f>'NOx-CEIP 2023'!O18</f>
        <v>221.75037399999999</v>
      </c>
      <c r="R4" s="3">
        <f>'NOx-CEIP 2023'!P18</f>
        <v>206.50547560000001</v>
      </c>
      <c r="S4" s="3">
        <f>'NOx-CEIP 2023'!Q18</f>
        <v>198.54512560000001</v>
      </c>
      <c r="T4" s="3">
        <f>'NOx-CEIP 2023'!R18</f>
        <v>198.51409050000001</v>
      </c>
      <c r="U4" s="3">
        <f>'NOx-CEIP 2023'!S18</f>
        <v>185.24548619999999</v>
      </c>
      <c r="V4" s="3">
        <f>'NOx-CEIP 2023'!T18</f>
        <v>169.3203819</v>
      </c>
      <c r="W4" s="3">
        <f>'NOx-CEIP 2023'!U18</f>
        <v>150.31764570000001</v>
      </c>
      <c r="X4" s="3">
        <f>'NOx-CEIP 2023'!V18</f>
        <v>144.83136200000001</v>
      </c>
      <c r="Y4" s="3">
        <f>'NOx-CEIP 2023'!W18</f>
        <v>136.75880849999999</v>
      </c>
      <c r="Z4" s="3">
        <f>'NOx-CEIP 2023'!X18</f>
        <v>126.6091916</v>
      </c>
      <c r="AA4" s="3">
        <f>'NOx-CEIP 2023'!Y18</f>
        <v>122.002628</v>
      </c>
      <c r="AB4" s="3">
        <f>'NOx-CEIP 2023'!Z18</f>
        <v>112.7870763</v>
      </c>
      <c r="AC4" s="3">
        <f>'NOx-CEIP 2023'!AA18</f>
        <v>109.0514081</v>
      </c>
      <c r="AD4" s="3">
        <f>'NOx-CEIP 2023'!AB18</f>
        <v>109.28729730000001</v>
      </c>
      <c r="AE4" s="3">
        <f>'NOx-CEIP 2023'!AC18</f>
        <v>107.0945747</v>
      </c>
      <c r="AF4" s="3">
        <f>'NOx-CEIP 2023'!AD18</f>
        <v>101.4476161</v>
      </c>
      <c r="AG4" s="3">
        <f>'NOx-CEIP 2023'!AE18</f>
        <v>96.648451440000002</v>
      </c>
      <c r="AH4" s="3">
        <f>'NOx-CEIP 2023'!AF18</f>
        <v>89.391067000000007</v>
      </c>
      <c r="AI4" s="3">
        <f>'NOx-CEIP 2023'!AG18</f>
        <v>89.292423400000004</v>
      </c>
      <c r="AJ4" s="3">
        <f>'NOx-CEIP 2023'!AH18</f>
        <v>0</v>
      </c>
      <c r="AK4" s="3">
        <f>'NOx-CEIP 2023'!AI18</f>
        <v>0</v>
      </c>
      <c r="AP4" s="19"/>
    </row>
    <row r="5" spans="1:44">
      <c r="A5" t="s">
        <v>63</v>
      </c>
      <c r="D5" s="3">
        <f>'NH3-CEIP 2023'!B18</f>
        <v>141.26540940000001</v>
      </c>
      <c r="E5" s="3">
        <f>'NH3-CEIP 2023'!C18</f>
        <v>136.07039760000001</v>
      </c>
      <c r="F5" s="3">
        <f>'NH3-CEIP 2023'!D18</f>
        <v>132.4190614</v>
      </c>
      <c r="G5" s="3">
        <f>'NH3-CEIP 2023'!E18</f>
        <v>129.1891062</v>
      </c>
      <c r="H5" s="3">
        <f>'NH3-CEIP 2023'!F18</f>
        <v>124.6402166</v>
      </c>
      <c r="I5" s="3">
        <f>'NH3-CEIP 2023'!G18</f>
        <v>117.3579312</v>
      </c>
      <c r="J5" s="3">
        <f>'NH3-CEIP 2023'!H18</f>
        <v>112.698672</v>
      </c>
      <c r="K5" s="3">
        <f>'NH3-CEIP 2023'!I18</f>
        <v>111.7554624</v>
      </c>
      <c r="L5" s="3">
        <f>'NH3-CEIP 2023'!J18</f>
        <v>111.8784948</v>
      </c>
      <c r="M5" s="3">
        <f>'NH3-CEIP 2023'!K18</f>
        <v>106.42390779999999</v>
      </c>
      <c r="N5" s="3">
        <f>'NH3-CEIP 2023'!L18</f>
        <v>103.9527622</v>
      </c>
      <c r="O5" s="3">
        <f>'NH3-CEIP 2023'!M18</f>
        <v>100.8920902</v>
      </c>
      <c r="P5" s="3">
        <f>'NH3-CEIP 2023'!N18</f>
        <v>98.402146860000002</v>
      </c>
      <c r="Q5" s="3">
        <f>'NH3-CEIP 2023'!O18</f>
        <v>96.986247140000003</v>
      </c>
      <c r="R5" s="3">
        <f>'NH3-CEIP 2023'!P18</f>
        <v>96.385990370000002</v>
      </c>
      <c r="S5" s="3">
        <f>'NH3-CEIP 2023'!Q18</f>
        <v>93.093880130000002</v>
      </c>
      <c r="T5" s="3">
        <f>'NH3-CEIP 2023'!R18</f>
        <v>89.87608822</v>
      </c>
      <c r="U5" s="3">
        <f>'NH3-CEIP 2023'!S18</f>
        <v>88.874849139999995</v>
      </c>
      <c r="V5" s="3">
        <f>'NH3-CEIP 2023'!T18</f>
        <v>88.170771579999993</v>
      </c>
      <c r="W5" s="3">
        <f>'NH3-CEIP 2023'!U18</f>
        <v>84.057125220000003</v>
      </c>
      <c r="X5" s="3">
        <f>'NH3-CEIP 2023'!V18</f>
        <v>85.071697920000005</v>
      </c>
      <c r="Y5" s="3">
        <f>'NH3-CEIP 2023'!W18</f>
        <v>81.586862089999997</v>
      </c>
      <c r="Z5" s="3">
        <f>'NH3-CEIP 2023'!X18</f>
        <v>80.031455730000005</v>
      </c>
      <c r="AA5" s="3">
        <f>'NH3-CEIP 2023'!Y18</f>
        <v>77.665719940000002</v>
      </c>
      <c r="AB5" s="3">
        <f>'NH3-CEIP 2023'!Z18</f>
        <v>77.824689140000004</v>
      </c>
      <c r="AC5" s="3">
        <f>'NH3-CEIP 2023'!AA18</f>
        <v>79.387874980000007</v>
      </c>
      <c r="AD5" s="3">
        <f>'NH3-CEIP 2023'!AB18</f>
        <v>79.529151780000007</v>
      </c>
      <c r="AE5" s="3">
        <f>'NH3-CEIP 2023'!AC18</f>
        <v>81.446311620000003</v>
      </c>
      <c r="AF5" s="3">
        <f>'NH3-CEIP 2023'!AD18</f>
        <v>80.485634079999997</v>
      </c>
      <c r="AG5" s="3">
        <f>'NH3-CEIP 2023'!AE18</f>
        <v>76.020437150000006</v>
      </c>
      <c r="AH5" s="3">
        <f>'NH3-CEIP 2023'!AF18</f>
        <v>78.906630390000004</v>
      </c>
      <c r="AI5" s="3">
        <f>'NH3-CEIP 2023'!AG18</f>
        <v>70.801282029999996</v>
      </c>
      <c r="AJ5" s="3">
        <f>'NH3-CEIP 2023'!AH18</f>
        <v>0</v>
      </c>
      <c r="AK5" s="3">
        <f>'NH3-CEIP 2023'!AI18</f>
        <v>0</v>
      </c>
      <c r="AP5" s="19"/>
    </row>
    <row r="6" spans="1:44">
      <c r="AP6" s="19"/>
    </row>
    <row r="7" spans="1:44">
      <c r="A7" t="s">
        <v>65</v>
      </c>
      <c r="D7">
        <f t="shared" ref="D7:H7" si="0">D4*14/46</f>
        <v>89.5657231</v>
      </c>
      <c r="E7">
        <f t="shared" si="0"/>
        <v>104.69297881304347</v>
      </c>
      <c r="F7">
        <f t="shared" si="0"/>
        <v>91.372075473913043</v>
      </c>
      <c r="G7">
        <f t="shared" si="0"/>
        <v>91.040495273913052</v>
      </c>
      <c r="H7">
        <f t="shared" si="0"/>
        <v>91.70949394782609</v>
      </c>
      <c r="I7">
        <f t="shared" ref="I7:AE7" si="1">I4*14/46</f>
        <v>85.972594126086946</v>
      </c>
      <c r="J7">
        <f t="shared" si="1"/>
        <v>96.230134699999994</v>
      </c>
      <c r="K7">
        <f t="shared" si="1"/>
        <v>81.964101434782606</v>
      </c>
      <c r="L7">
        <f t="shared" si="1"/>
        <v>75.884410456521749</v>
      </c>
      <c r="M7">
        <f t="shared" si="1"/>
        <v>70.229064013043484</v>
      </c>
      <c r="N7">
        <f t="shared" si="1"/>
        <v>66.334874230434778</v>
      </c>
      <c r="O7">
        <f t="shared" si="1"/>
        <v>65.449108869565222</v>
      </c>
      <c r="P7">
        <f t="shared" si="1"/>
        <v>64.6716105</v>
      </c>
      <c r="Q7">
        <f t="shared" si="1"/>
        <v>67.489244260869569</v>
      </c>
      <c r="R7">
        <f t="shared" si="1"/>
        <v>62.849492573913047</v>
      </c>
      <c r="S7">
        <f t="shared" si="1"/>
        <v>60.426777356521733</v>
      </c>
      <c r="T7">
        <f t="shared" si="1"/>
        <v>60.41733189130435</v>
      </c>
      <c r="U7">
        <f t="shared" si="1"/>
        <v>56.379061017391301</v>
      </c>
      <c r="V7">
        <f t="shared" si="1"/>
        <v>51.532290143478257</v>
      </c>
      <c r="W7">
        <f t="shared" si="1"/>
        <v>45.748848691304353</v>
      </c>
      <c r="X7">
        <f t="shared" si="1"/>
        <v>44.079110173913044</v>
      </c>
      <c r="Y7">
        <f t="shared" si="1"/>
        <v>41.622246065217389</v>
      </c>
      <c r="Z7">
        <f t="shared" si="1"/>
        <v>38.533232226086959</v>
      </c>
      <c r="AA7">
        <f t="shared" si="1"/>
        <v>37.131234608695657</v>
      </c>
      <c r="AB7">
        <f t="shared" si="1"/>
        <v>34.326501482608698</v>
      </c>
      <c r="AC7">
        <f t="shared" si="1"/>
        <v>33.18955898695652</v>
      </c>
      <c r="AD7">
        <f t="shared" si="1"/>
        <v>33.261351352173918</v>
      </c>
      <c r="AE7">
        <f t="shared" si="1"/>
        <v>32.594000995652173</v>
      </c>
      <c r="AF7">
        <f t="shared" ref="AF7:AG7" si="2">AF4*14/46</f>
        <v>30.875361421739132</v>
      </c>
      <c r="AG7">
        <f t="shared" si="2"/>
        <v>29.414746090434782</v>
      </c>
      <c r="AH7">
        <f t="shared" ref="AH7:AK7" si="3">AH4*14/46</f>
        <v>27.205976913043479</v>
      </c>
      <c r="AI7">
        <f t="shared" si="3"/>
        <v>27.175954947826089</v>
      </c>
      <c r="AJ7">
        <f t="shared" si="3"/>
        <v>0</v>
      </c>
      <c r="AK7">
        <f t="shared" si="3"/>
        <v>0</v>
      </c>
      <c r="AP7" s="19"/>
    </row>
    <row r="8" spans="1:44">
      <c r="A8" t="s">
        <v>66</v>
      </c>
      <c r="D8">
        <f t="shared" ref="D8:H8" si="4">D5*14/17</f>
        <v>116.33621950588237</v>
      </c>
      <c r="E8">
        <f t="shared" si="4"/>
        <v>112.05797449411766</v>
      </c>
      <c r="F8">
        <f t="shared" si="4"/>
        <v>109.05099174117647</v>
      </c>
      <c r="G8">
        <f t="shared" si="4"/>
        <v>106.39102863529412</v>
      </c>
      <c r="H8">
        <f t="shared" si="4"/>
        <v>102.64488425882352</v>
      </c>
      <c r="I8">
        <f>I5*14/17</f>
        <v>96.647708047058828</v>
      </c>
      <c r="J8">
        <f t="shared" ref="J8:AE8" si="5">J5*14/17</f>
        <v>92.81067105882353</v>
      </c>
      <c r="K8">
        <f t="shared" si="5"/>
        <v>92.033910211764706</v>
      </c>
      <c r="L8">
        <f t="shared" si="5"/>
        <v>92.135231011764702</v>
      </c>
      <c r="M8">
        <f t="shared" si="5"/>
        <v>87.643218188235281</v>
      </c>
      <c r="N8">
        <f t="shared" si="5"/>
        <v>85.608157105882341</v>
      </c>
      <c r="O8">
        <f t="shared" si="5"/>
        <v>83.087603694117647</v>
      </c>
      <c r="P8">
        <f t="shared" si="5"/>
        <v>81.037062120000002</v>
      </c>
      <c r="Q8">
        <f t="shared" si="5"/>
        <v>79.871027056470581</v>
      </c>
      <c r="R8">
        <f t="shared" si="5"/>
        <v>79.376697951764712</v>
      </c>
      <c r="S8">
        <f t="shared" si="5"/>
        <v>76.665548342352949</v>
      </c>
      <c r="T8">
        <f t="shared" si="5"/>
        <v>74.0156020635294</v>
      </c>
      <c r="U8">
        <f t="shared" si="5"/>
        <v>73.191052232941161</v>
      </c>
      <c r="V8">
        <f t="shared" si="5"/>
        <v>72.611223654117651</v>
      </c>
      <c r="W8">
        <f t="shared" si="5"/>
        <v>69.223514887058826</v>
      </c>
      <c r="X8">
        <f t="shared" si="5"/>
        <v>70.059045345882353</v>
      </c>
      <c r="Y8">
        <f t="shared" si="5"/>
        <v>67.189180544705891</v>
      </c>
      <c r="Z8">
        <f t="shared" si="5"/>
        <v>65.908257660000004</v>
      </c>
      <c r="AA8">
        <f t="shared" si="5"/>
        <v>63.960004656470588</v>
      </c>
      <c r="AB8">
        <f t="shared" si="5"/>
        <v>64.090920468235296</v>
      </c>
      <c r="AC8">
        <f t="shared" si="5"/>
        <v>65.378249983529415</v>
      </c>
      <c r="AD8">
        <f t="shared" si="5"/>
        <v>65.494595583529417</v>
      </c>
      <c r="AE8">
        <f t="shared" si="5"/>
        <v>67.073433098823543</v>
      </c>
      <c r="AF8">
        <f t="shared" ref="AF8:AG8" si="6">AF5*14/17</f>
        <v>66.282286889411765</v>
      </c>
      <c r="AG8">
        <f t="shared" si="6"/>
        <v>62.605065888235295</v>
      </c>
      <c r="AH8">
        <f t="shared" ref="AH8:AK8" si="7">AH5*14/17</f>
        <v>64.981930909411759</v>
      </c>
      <c r="AI8">
        <f t="shared" si="7"/>
        <v>58.306938142352941</v>
      </c>
      <c r="AJ8">
        <f t="shared" si="7"/>
        <v>0</v>
      </c>
      <c r="AK8">
        <f t="shared" si="7"/>
        <v>0</v>
      </c>
      <c r="AP8" s="19"/>
    </row>
    <row r="9" spans="1:44">
      <c r="A9" t="s">
        <v>67</v>
      </c>
      <c r="D9">
        <f t="shared" ref="D9:H9" si="8">D7+D8</f>
        <v>205.90194260588237</v>
      </c>
      <c r="E9">
        <f t="shared" si="8"/>
        <v>216.75095330716113</v>
      </c>
      <c r="F9">
        <f t="shared" si="8"/>
        <v>200.42306721508953</v>
      </c>
      <c r="G9">
        <f t="shared" si="8"/>
        <v>197.43152390920716</v>
      </c>
      <c r="H9">
        <f t="shared" si="8"/>
        <v>194.35437820664961</v>
      </c>
      <c r="I9">
        <f>I7+I8</f>
        <v>182.62030217314577</v>
      </c>
      <c r="J9">
        <f t="shared" ref="J9:AD9" si="9">J7+J8</f>
        <v>189.04080575882352</v>
      </c>
      <c r="K9">
        <f t="shared" si="9"/>
        <v>173.9980116465473</v>
      </c>
      <c r="L9">
        <f t="shared" si="9"/>
        <v>168.01964146828647</v>
      </c>
      <c r="M9">
        <f t="shared" si="9"/>
        <v>157.87228220127878</v>
      </c>
      <c r="N9">
        <f t="shared" si="9"/>
        <v>151.94303133631712</v>
      </c>
      <c r="O9">
        <f t="shared" si="9"/>
        <v>148.53671256368287</v>
      </c>
      <c r="P9">
        <f t="shared" si="9"/>
        <v>145.70867262000002</v>
      </c>
      <c r="Q9">
        <f t="shared" si="9"/>
        <v>147.36027131734016</v>
      </c>
      <c r="R9">
        <f t="shared" si="9"/>
        <v>142.22619052567777</v>
      </c>
      <c r="S9">
        <f t="shared" si="9"/>
        <v>137.09232569887467</v>
      </c>
      <c r="T9">
        <f t="shared" si="9"/>
        <v>134.43293395483374</v>
      </c>
      <c r="U9">
        <f t="shared" si="9"/>
        <v>129.57011325033247</v>
      </c>
      <c r="V9">
        <f t="shared" si="9"/>
        <v>124.14351379759592</v>
      </c>
      <c r="W9">
        <f t="shared" si="9"/>
        <v>114.97236357836317</v>
      </c>
      <c r="X9">
        <f t="shared" si="9"/>
        <v>114.13815551979539</v>
      </c>
      <c r="Y9">
        <f t="shared" si="9"/>
        <v>108.81142660992327</v>
      </c>
      <c r="Z9">
        <f t="shared" si="9"/>
        <v>104.44148988608697</v>
      </c>
      <c r="AA9">
        <f t="shared" si="9"/>
        <v>101.09123926516625</v>
      </c>
      <c r="AB9">
        <f t="shared" si="9"/>
        <v>98.417421950843988</v>
      </c>
      <c r="AC9">
        <f t="shared" si="9"/>
        <v>98.567808970485942</v>
      </c>
      <c r="AD9">
        <f t="shared" si="9"/>
        <v>98.755946935703335</v>
      </c>
      <c r="AE9">
        <f>AE7+AE8</f>
        <v>99.667434094475709</v>
      </c>
      <c r="AF9">
        <f>AF7+AF8</f>
        <v>97.157648311150894</v>
      </c>
      <c r="AG9">
        <f>AG7+AG8</f>
        <v>92.019811978670077</v>
      </c>
      <c r="AH9">
        <f>AH7+AH8</f>
        <v>92.18790782245523</v>
      </c>
      <c r="AI9">
        <f t="shared" ref="AI9:AK9" si="10">AI7+AI8</f>
        <v>85.482893090179033</v>
      </c>
      <c r="AJ9">
        <f t="shared" si="10"/>
        <v>0</v>
      </c>
      <c r="AK9">
        <f t="shared" si="10"/>
        <v>0</v>
      </c>
      <c r="AP9" s="19"/>
    </row>
    <row r="10" spans="1:44">
      <c r="AP10" s="19"/>
    </row>
    <row r="11" spans="1:44">
      <c r="AP11" s="19"/>
    </row>
    <row r="12" spans="1:44">
      <c r="AP12" s="19"/>
    </row>
    <row r="13" spans="1:44">
      <c r="AP13" s="19"/>
    </row>
    <row r="14" spans="1:44">
      <c r="AP14" s="19"/>
    </row>
    <row r="15" spans="1:44">
      <c r="AP15" s="19"/>
    </row>
    <row r="16" spans="1:44">
      <c r="AP16" s="19"/>
    </row>
    <row r="17" spans="1:42">
      <c r="AP17" s="19"/>
    </row>
    <row r="18" spans="1:42">
      <c r="AP18" s="19"/>
    </row>
    <row r="19" spans="1:42">
      <c r="AP19" s="19"/>
    </row>
    <row r="20" spans="1:42">
      <c r="AP20" s="19"/>
    </row>
    <row r="21" spans="1:42">
      <c r="AP21" s="19"/>
    </row>
    <row r="22" spans="1:42">
      <c r="AP22" s="19"/>
    </row>
    <row r="23" spans="1:42">
      <c r="AP23" s="19"/>
    </row>
    <row r="24" spans="1:42">
      <c r="AP24" s="19"/>
    </row>
    <row r="25" spans="1:42">
      <c r="AP25" s="19"/>
    </row>
    <row r="26" spans="1:42">
      <c r="AP26" s="19"/>
    </row>
    <row r="28" spans="1:42">
      <c r="A28" t="s">
        <v>95</v>
      </c>
    </row>
    <row r="29" spans="1:42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42">
      <c r="A30" t="s">
        <v>68</v>
      </c>
      <c r="D30">
        <f>100*D4/AVERAGE($K4:$Q4)</f>
        <v>127.4251018164331</v>
      </c>
      <c r="E30">
        <f t="shared" ref="E30:AK30" si="11">100*E4/AVERAGE($K4:$Q4)</f>
        <v>148.94663966284372</v>
      </c>
      <c r="F30">
        <f t="shared" si="11"/>
        <v>129.99499828123624</v>
      </c>
      <c r="G30">
        <f t="shared" si="11"/>
        <v>129.52325932482609</v>
      </c>
      <c r="H30">
        <f t="shared" si="11"/>
        <v>130.47504334652433</v>
      </c>
      <c r="I30">
        <f t="shared" si="11"/>
        <v>122.31315932891194</v>
      </c>
      <c r="J30">
        <f t="shared" si="11"/>
        <v>136.90655629794801</v>
      </c>
      <c r="K30">
        <f t="shared" si="11"/>
        <v>116.61027912384067</v>
      </c>
      <c r="L30">
        <f t="shared" si="11"/>
        <v>107.96070632853836</v>
      </c>
      <c r="M30">
        <f t="shared" si="11"/>
        <v>99.914848254430751</v>
      </c>
      <c r="N30">
        <f t="shared" si="11"/>
        <v>94.374586730640004</v>
      </c>
      <c r="O30">
        <f t="shared" si="11"/>
        <v>93.114408870318869</v>
      </c>
      <c r="P30">
        <f t="shared" si="11"/>
        <v>92.008262395139482</v>
      </c>
      <c r="Q30">
        <f t="shared" si="11"/>
        <v>96.016908297091931</v>
      </c>
      <c r="R30">
        <f t="shared" si="11"/>
        <v>89.41593628848878</v>
      </c>
      <c r="S30">
        <f t="shared" si="11"/>
        <v>85.969140767130341</v>
      </c>
      <c r="T30">
        <f t="shared" si="11"/>
        <v>85.955702709295593</v>
      </c>
      <c r="U30">
        <f t="shared" si="11"/>
        <v>80.210457101261113</v>
      </c>
      <c r="V30">
        <f t="shared" si="11"/>
        <v>73.314959016578186</v>
      </c>
      <c r="W30">
        <f t="shared" si="11"/>
        <v>65.086860248594917</v>
      </c>
      <c r="X30">
        <f t="shared" si="11"/>
        <v>62.711324237482124</v>
      </c>
      <c r="Y30">
        <f t="shared" si="11"/>
        <v>59.215945108458101</v>
      </c>
      <c r="Z30">
        <f t="shared" si="11"/>
        <v>54.821206928048483</v>
      </c>
      <c r="AA30">
        <f t="shared" si="11"/>
        <v>52.826585738611747</v>
      </c>
      <c r="AB30">
        <f t="shared" si="11"/>
        <v>48.83629356221158</v>
      </c>
      <c r="AC30">
        <f t="shared" si="11"/>
        <v>47.218766139291603</v>
      </c>
      <c r="AD30">
        <f t="shared" si="11"/>
        <v>47.320905095254197</v>
      </c>
      <c r="AE30">
        <f t="shared" si="11"/>
        <v>46.371466133743525</v>
      </c>
      <c r="AF30">
        <f t="shared" si="11"/>
        <v>43.926358618147304</v>
      </c>
      <c r="AG30">
        <f t="shared" si="11"/>
        <v>41.848342041445321</v>
      </c>
      <c r="AH30">
        <f t="shared" si="11"/>
        <v>38.70592742593616</v>
      </c>
      <c r="AI30">
        <f t="shared" si="11"/>
        <v>38.663215193598305</v>
      </c>
      <c r="AJ30">
        <f t="shared" si="11"/>
        <v>0</v>
      </c>
      <c r="AK30">
        <f t="shared" si="11"/>
        <v>0</v>
      </c>
    </row>
    <row r="31" spans="1:42">
      <c r="A31" t="s">
        <v>69</v>
      </c>
      <c r="D31">
        <f>100*D5/AVERAGE($K5:$Q5)</f>
        <v>135.40598404714473</v>
      </c>
      <c r="E31">
        <f t="shared" ref="E31:AK31" si="12">100*E5/AVERAGE($K5:$Q5)</f>
        <v>130.42645163433929</v>
      </c>
      <c r="F31">
        <f t="shared" si="12"/>
        <v>126.92656604063384</v>
      </c>
      <c r="G31">
        <f t="shared" si="12"/>
        <v>123.83058335002485</v>
      </c>
      <c r="H31">
        <f t="shared" si="12"/>
        <v>119.47037319506939</v>
      </c>
      <c r="I31">
        <f t="shared" si="12"/>
        <v>112.49014339297351</v>
      </c>
      <c r="J31">
        <f t="shared" si="12"/>
        <v>108.02414156289838</v>
      </c>
      <c r="K31">
        <f t="shared" si="12"/>
        <v>107.12005453555625</v>
      </c>
      <c r="L31">
        <f t="shared" si="12"/>
        <v>107.23798378138112</v>
      </c>
      <c r="M31">
        <f t="shared" si="12"/>
        <v>102.00964286308577</v>
      </c>
      <c r="N31">
        <f t="shared" si="12"/>
        <v>99.640995767431136</v>
      </c>
      <c r="O31">
        <f t="shared" si="12"/>
        <v>96.7072747258416</v>
      </c>
      <c r="P31">
        <f t="shared" si="12"/>
        <v>94.320609585335262</v>
      </c>
      <c r="Q31">
        <f t="shared" si="12"/>
        <v>92.963438741368734</v>
      </c>
      <c r="R31">
        <f t="shared" si="12"/>
        <v>92.388079501141235</v>
      </c>
      <c r="S31">
        <f t="shared" si="12"/>
        <v>89.232519845509913</v>
      </c>
      <c r="T31">
        <f t="shared" si="12"/>
        <v>86.148195934348038</v>
      </c>
      <c r="U31">
        <f t="shared" si="12"/>
        <v>85.188486381459711</v>
      </c>
      <c r="V31">
        <f t="shared" si="12"/>
        <v>84.51361264370442</v>
      </c>
      <c r="W31">
        <f t="shared" si="12"/>
        <v>80.570592652019485</v>
      </c>
      <c r="X31">
        <f t="shared" si="12"/>
        <v>81.543082771252244</v>
      </c>
      <c r="Y31">
        <f t="shared" si="12"/>
        <v>78.202791423157379</v>
      </c>
      <c r="Z31">
        <f t="shared" si="12"/>
        <v>76.711900414073696</v>
      </c>
      <c r="AA31">
        <f t="shared" si="12"/>
        <v>74.444290926364943</v>
      </c>
      <c r="AB31">
        <f t="shared" si="12"/>
        <v>74.596666380841825</v>
      </c>
      <c r="AC31">
        <f t="shared" si="12"/>
        <v>76.095014191624173</v>
      </c>
      <c r="AD31">
        <f t="shared" si="12"/>
        <v>76.230431093810509</v>
      </c>
      <c r="AE31">
        <f t="shared" si="12"/>
        <v>78.068070724159156</v>
      </c>
      <c r="AF31">
        <f t="shared" si="12"/>
        <v>77.147240294344883</v>
      </c>
      <c r="AG31">
        <f t="shared" si="12"/>
        <v>72.867251393743302</v>
      </c>
      <c r="AH31">
        <f t="shared" si="12"/>
        <v>75.63373072843892</v>
      </c>
      <c r="AI31">
        <f t="shared" si="12"/>
        <v>67.864577080761094</v>
      </c>
      <c r="AJ31">
        <f t="shared" si="12"/>
        <v>0</v>
      </c>
      <c r="AK31">
        <f t="shared" si="12"/>
        <v>0</v>
      </c>
    </row>
    <row r="32" spans="1:42">
      <c r="A32" t="s">
        <v>57</v>
      </c>
      <c r="D32">
        <f>100*D9/AVERAGE($K9:$Q9)</f>
        <v>131.8147692720475</v>
      </c>
      <c r="E32">
        <f t="shared" ref="E32:AK32" si="13">100*E9/AVERAGE($K9:$Q9)</f>
        <v>138.76011337283782</v>
      </c>
      <c r="F32">
        <f t="shared" si="13"/>
        <v>128.30729048691524</v>
      </c>
      <c r="G32">
        <f t="shared" si="13"/>
        <v>126.39215755693112</v>
      </c>
      <c r="H32">
        <f t="shared" si="13"/>
        <v>124.42222349188208</v>
      </c>
      <c r="I32">
        <f t="shared" si="13"/>
        <v>116.91027627369793</v>
      </c>
      <c r="J32">
        <f t="shared" si="13"/>
        <v>121.02056871701113</v>
      </c>
      <c r="K32">
        <f t="shared" si="13"/>
        <v>111.39043890851289</v>
      </c>
      <c r="L32">
        <f t="shared" si="13"/>
        <v>107.56319242556577</v>
      </c>
      <c r="M32">
        <f t="shared" si="13"/>
        <v>101.06703311996154</v>
      </c>
      <c r="N32">
        <f t="shared" si="13"/>
        <v>97.271231949610268</v>
      </c>
      <c r="O32">
        <f t="shared" si="13"/>
        <v>95.090567127320242</v>
      </c>
      <c r="P32">
        <f t="shared" si="13"/>
        <v>93.280106147929558</v>
      </c>
      <c r="Q32">
        <f t="shared" si="13"/>
        <v>94.337430321099774</v>
      </c>
      <c r="R32">
        <f t="shared" si="13"/>
        <v>91.050682918855031</v>
      </c>
      <c r="S32">
        <f t="shared" si="13"/>
        <v>87.764073773480234</v>
      </c>
      <c r="T32">
        <f t="shared" si="13"/>
        <v>86.06157837830213</v>
      </c>
      <c r="U32">
        <f t="shared" si="13"/>
        <v>82.948486869485734</v>
      </c>
      <c r="V32">
        <f t="shared" si="13"/>
        <v>79.474474212094449</v>
      </c>
      <c r="W32">
        <f t="shared" si="13"/>
        <v>73.603266612944211</v>
      </c>
      <c r="X32">
        <f t="shared" si="13"/>
        <v>73.069221419521867</v>
      </c>
      <c r="Y32">
        <f t="shared" si="13"/>
        <v>69.659144111152287</v>
      </c>
      <c r="Z32">
        <f t="shared" si="13"/>
        <v>66.861588178965206</v>
      </c>
      <c r="AA32">
        <f t="shared" si="13"/>
        <v>64.71681719229467</v>
      </c>
      <c r="AB32">
        <f t="shared" si="13"/>
        <v>63.00508680305002</v>
      </c>
      <c r="AC32">
        <f t="shared" si="13"/>
        <v>63.101361903929281</v>
      </c>
      <c r="AD32">
        <f t="shared" si="13"/>
        <v>63.221804490155442</v>
      </c>
      <c r="AE32">
        <f t="shared" si="13"/>
        <v>63.805322391965568</v>
      </c>
      <c r="AF32">
        <f t="shared" si="13"/>
        <v>62.198602077604761</v>
      </c>
      <c r="AG32">
        <f t="shared" si="13"/>
        <v>58.909450444782067</v>
      </c>
      <c r="AH32">
        <f t="shared" si="13"/>
        <v>59.017062420578441</v>
      </c>
      <c r="AI32">
        <f t="shared" si="13"/>
        <v>54.724630990767267</v>
      </c>
      <c r="AJ32">
        <f t="shared" si="13"/>
        <v>0</v>
      </c>
      <c r="AK32">
        <f t="shared" si="13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K32"/>
  <sheetViews>
    <sheetView zoomScale="50" zoomScaleNormal="50" workbookViewId="0"/>
  </sheetViews>
  <sheetFormatPr baseColWidth="10" defaultColWidth="9.140625" defaultRowHeight="15"/>
  <sheetData>
    <row r="2" spans="1:37">
      <c r="A2" s="1" t="s">
        <v>58</v>
      </c>
    </row>
    <row r="3" spans="1:37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>
      <c r="A4" t="s">
        <v>64</v>
      </c>
      <c r="D4" s="3">
        <f>'NOx-CEIP 2023'!B20</f>
        <v>306.57810749999999</v>
      </c>
      <c r="E4" s="3">
        <f>'NOx-CEIP 2023'!C20</f>
        <v>303.71060649999998</v>
      </c>
      <c r="F4" s="3">
        <f>'NOx-CEIP 2023'!D20</f>
        <v>288.15536150000003</v>
      </c>
      <c r="G4" s="3">
        <f>'NOx-CEIP 2023'!E20</f>
        <v>293.38945430000001</v>
      </c>
      <c r="H4" s="3">
        <f>'NOx-CEIP 2023'!F20</f>
        <v>294.13681109999999</v>
      </c>
      <c r="I4" s="3">
        <f>'NOx-CEIP 2023'!G20</f>
        <v>273.17472170000002</v>
      </c>
      <c r="J4" s="3">
        <f>'NOx-CEIP 2023'!H20</f>
        <v>277.56813890000001</v>
      </c>
      <c r="K4" s="3">
        <f>'NOx-CEIP 2023'!I20</f>
        <v>271.71695949999997</v>
      </c>
      <c r="L4" s="3">
        <f>'NOx-CEIP 2023'!J20</f>
        <v>257.63773859999998</v>
      </c>
      <c r="M4" s="3">
        <f>'NOx-CEIP 2023'!K20</f>
        <v>252.9157471</v>
      </c>
      <c r="N4" s="3">
        <f>'NOx-CEIP 2023'!L20</f>
        <v>241.30852469999999</v>
      </c>
      <c r="O4" s="3">
        <f>'NOx-CEIP 2023'!M20</f>
        <v>244.6736449</v>
      </c>
      <c r="P4" s="3">
        <f>'NOx-CEIP 2023'!N20</f>
        <v>242.54105870000001</v>
      </c>
      <c r="Q4" s="3">
        <f>'NOx-CEIP 2023'!O20</f>
        <v>249.02460400000001</v>
      </c>
      <c r="R4" s="3">
        <f>'NOx-CEIP 2023'!P20</f>
        <v>237.45351790000001</v>
      </c>
      <c r="S4" s="3">
        <f>'NOx-CEIP 2023'!Q20</f>
        <v>208.47104210000001</v>
      </c>
      <c r="T4" s="3">
        <f>'NOx-CEIP 2023'!R20</f>
        <v>224.15370519999999</v>
      </c>
      <c r="U4" s="3">
        <f>'NOx-CEIP 2023'!S20</f>
        <v>211.2670239</v>
      </c>
      <c r="V4" s="3">
        <f>'NOx-CEIP 2023'!T20</f>
        <v>193.96189150000001</v>
      </c>
      <c r="W4" s="3">
        <f>'NOx-CEIP 2023'!U20</f>
        <v>176.68973310000001</v>
      </c>
      <c r="X4" s="3">
        <f>'NOx-CEIP 2023'!V20</f>
        <v>187.4767047</v>
      </c>
      <c r="Y4" s="3">
        <f>'NOx-CEIP 2023'!W20</f>
        <v>171.62271860000001</v>
      </c>
      <c r="Z4" s="3">
        <f>'NOx-CEIP 2023'!X20</f>
        <v>161.71856399999999</v>
      </c>
      <c r="AA4" s="3">
        <f>'NOx-CEIP 2023'!Y20</f>
        <v>158.8319874</v>
      </c>
      <c r="AB4" s="3">
        <f>'NOx-CEIP 2023'!Z20</f>
        <v>151.16315829999999</v>
      </c>
      <c r="AC4" s="3">
        <f>'NOx-CEIP 2023'!AA20</f>
        <v>139.294049</v>
      </c>
      <c r="AD4" s="3">
        <f>'NOx-CEIP 2023'!AB20</f>
        <v>134.88135009999999</v>
      </c>
      <c r="AE4" s="3">
        <f>'NOx-CEIP 2023'!AC20</f>
        <v>130.6932467</v>
      </c>
      <c r="AF4" s="3">
        <f>'NOx-CEIP 2023'!AD20</f>
        <v>127.4190669</v>
      </c>
      <c r="AG4" s="3">
        <f>'NOx-CEIP 2023'!AE20</f>
        <v>120.24413300000001</v>
      </c>
      <c r="AH4" s="3">
        <f>'NOx-CEIP 2023'!AF20</f>
        <v>105.6140067</v>
      </c>
      <c r="AI4" s="3">
        <f>'NOx-CEIP 2023'!AG20</f>
        <v>105.10198080000001</v>
      </c>
      <c r="AJ4" s="3">
        <f>'NOx-CEIP 2023'!AH20</f>
        <v>0</v>
      </c>
      <c r="AK4" s="3">
        <f>'NOx-CEIP 2023'!AI20</f>
        <v>0</v>
      </c>
    </row>
    <row r="5" spans="1:37">
      <c r="A5" t="s">
        <v>63</v>
      </c>
      <c r="D5" s="3">
        <f>'NH3-CEIP 2023'!B20</f>
        <v>35.872492970000003</v>
      </c>
      <c r="E5" s="3">
        <f>'NH3-CEIP 2023'!C20</f>
        <v>34.349141000000003</v>
      </c>
      <c r="F5" s="3">
        <f>'NH3-CEIP 2023'!D20</f>
        <v>33.082008569999999</v>
      </c>
      <c r="G5" s="3">
        <f>'NH3-CEIP 2023'!E20</f>
        <v>33.642018649999997</v>
      </c>
      <c r="H5" s="3">
        <f>'NH3-CEIP 2023'!F20</f>
        <v>34.788184039999997</v>
      </c>
      <c r="I5" s="3">
        <f>'NH3-CEIP 2023'!G20</f>
        <v>34.674748489999999</v>
      </c>
      <c r="J5" s="3">
        <f>'NH3-CEIP 2023'!H20</f>
        <v>35.940023779999997</v>
      </c>
      <c r="K5" s="3">
        <f>'NH3-CEIP 2023'!I20</f>
        <v>37.32929601</v>
      </c>
      <c r="L5" s="3">
        <f>'NH3-CEIP 2023'!J20</f>
        <v>37.133686959999999</v>
      </c>
      <c r="M5" s="3">
        <f>'NH3-CEIP 2023'!K20</f>
        <v>38.96871359</v>
      </c>
      <c r="N5" s="3">
        <f>'NH3-CEIP 2023'!L20</f>
        <v>36.302069930000002</v>
      </c>
      <c r="O5" s="3">
        <f>'NH3-CEIP 2023'!M20</f>
        <v>36.636157259999997</v>
      </c>
      <c r="P5" s="3">
        <f>'NH3-CEIP 2023'!N20</f>
        <v>37.77642273</v>
      </c>
      <c r="Q5" s="3">
        <f>'NH3-CEIP 2023'!O20</f>
        <v>38.98013547</v>
      </c>
      <c r="R5" s="3">
        <f>'NH3-CEIP 2023'!P20</f>
        <v>39.298157340000003</v>
      </c>
      <c r="S5" s="3">
        <f>'NH3-CEIP 2023'!Q20</f>
        <v>39.575958450000002</v>
      </c>
      <c r="T5" s="3">
        <f>'NH3-CEIP 2023'!R20</f>
        <v>39.190173649999998</v>
      </c>
      <c r="U5" s="3">
        <f>'NH3-CEIP 2023'!S20</f>
        <v>38.692023689999999</v>
      </c>
      <c r="V5" s="3">
        <f>'NH3-CEIP 2023'!T20</f>
        <v>38.139796969999999</v>
      </c>
      <c r="W5" s="3">
        <f>'NH3-CEIP 2023'!U20</f>
        <v>37.476482449999999</v>
      </c>
      <c r="X5" s="3">
        <f>'NH3-CEIP 2023'!V20</f>
        <v>38.08543581</v>
      </c>
      <c r="Y5" s="3">
        <f>'NH3-CEIP 2023'!W20</f>
        <v>37.34656159</v>
      </c>
      <c r="Z5" s="3">
        <f>'NH3-CEIP 2023'!X20</f>
        <v>37.205862570000001</v>
      </c>
      <c r="AA5" s="3">
        <f>'NH3-CEIP 2023'!Y20</f>
        <v>36.949798979999997</v>
      </c>
      <c r="AB5" s="3">
        <f>'NH3-CEIP 2023'!Z20</f>
        <v>37.586758320000001</v>
      </c>
      <c r="AC5" s="3">
        <f>'NH3-CEIP 2023'!AA20</f>
        <v>36.197152099999997</v>
      </c>
      <c r="AD5" s="3">
        <f>'NH3-CEIP 2023'!AB20</f>
        <v>34.759497799999998</v>
      </c>
      <c r="AE5" s="3">
        <f>'NH3-CEIP 2023'!AC20</f>
        <v>34.242414889999999</v>
      </c>
      <c r="AF5" s="3">
        <f>'NH3-CEIP 2023'!AD20</f>
        <v>33.874539040000002</v>
      </c>
      <c r="AG5" s="3">
        <f>'NH3-CEIP 2023'!AE20</f>
        <v>33.1757335</v>
      </c>
      <c r="AH5" s="3">
        <f>'NH3-CEIP 2023'!AF20</f>
        <v>31.529425710000002</v>
      </c>
      <c r="AI5" s="3">
        <f>'NH3-CEIP 2023'!AG20</f>
        <v>31.042426450000001</v>
      </c>
      <c r="AJ5" s="3">
        <f>'NH3-CEIP 2023'!AH20</f>
        <v>0</v>
      </c>
      <c r="AK5" s="3">
        <f>'NH3-CEIP 2023'!AI20</f>
        <v>0</v>
      </c>
    </row>
    <row r="7" spans="1:37">
      <c r="A7" t="s">
        <v>65</v>
      </c>
      <c r="D7">
        <f t="shared" ref="D7:AE7" si="0">D4*14/46</f>
        <v>93.306380543478255</v>
      </c>
      <c r="E7">
        <f t="shared" si="0"/>
        <v>92.433662847826085</v>
      </c>
      <c r="F7">
        <f t="shared" si="0"/>
        <v>87.699457847826096</v>
      </c>
      <c r="G7">
        <f t="shared" si="0"/>
        <v>89.292442613043477</v>
      </c>
      <c r="H7">
        <f t="shared" si="0"/>
        <v>89.519899030434772</v>
      </c>
      <c r="I7">
        <f t="shared" si="0"/>
        <v>83.140132691304359</v>
      </c>
      <c r="J7">
        <f t="shared" si="0"/>
        <v>84.477259665217389</v>
      </c>
      <c r="K7">
        <f t="shared" si="0"/>
        <v>82.696465934782594</v>
      </c>
      <c r="L7">
        <f t="shared" si="0"/>
        <v>78.411485660869559</v>
      </c>
      <c r="M7">
        <f t="shared" si="0"/>
        <v>76.974357813043483</v>
      </c>
      <c r="N7">
        <f t="shared" si="0"/>
        <v>73.441724908695647</v>
      </c>
      <c r="O7">
        <f t="shared" si="0"/>
        <v>74.465891926086954</v>
      </c>
      <c r="P7">
        <f t="shared" si="0"/>
        <v>73.816843952173912</v>
      </c>
      <c r="Q7">
        <f t="shared" si="0"/>
        <v>75.790096869565218</v>
      </c>
      <c r="R7">
        <f t="shared" si="0"/>
        <v>72.268461969565223</v>
      </c>
      <c r="S7">
        <f t="shared" si="0"/>
        <v>63.447708465217396</v>
      </c>
      <c r="T7">
        <f t="shared" si="0"/>
        <v>68.220692886956527</v>
      </c>
      <c r="U7">
        <f t="shared" si="0"/>
        <v>64.298659447826097</v>
      </c>
      <c r="V7">
        <f t="shared" si="0"/>
        <v>59.031880021739127</v>
      </c>
      <c r="W7">
        <f t="shared" si="0"/>
        <v>53.775136160869572</v>
      </c>
      <c r="X7">
        <f t="shared" si="0"/>
        <v>57.058127517391306</v>
      </c>
      <c r="Y7">
        <f t="shared" si="0"/>
        <v>52.233001313043481</v>
      </c>
      <c r="Z7">
        <f t="shared" si="0"/>
        <v>49.218693391304342</v>
      </c>
      <c r="AA7">
        <f t="shared" si="0"/>
        <v>48.340170078260876</v>
      </c>
      <c r="AB7">
        <f t="shared" si="0"/>
        <v>46.006178613043474</v>
      </c>
      <c r="AC7">
        <f t="shared" si="0"/>
        <v>42.393841000000002</v>
      </c>
      <c r="AD7">
        <f t="shared" si="0"/>
        <v>41.050845682608696</v>
      </c>
      <c r="AE7">
        <f t="shared" si="0"/>
        <v>39.776205517391304</v>
      </c>
      <c r="AF7">
        <f t="shared" ref="AF7:AG7" si="1">AF4*14/46</f>
        <v>38.779716013043483</v>
      </c>
      <c r="AG7">
        <f t="shared" si="1"/>
        <v>36.596040478260868</v>
      </c>
      <c r="AH7">
        <f t="shared" ref="AH7:AK7" si="2">AH4*14/46</f>
        <v>32.143393343478259</v>
      </c>
      <c r="AI7">
        <f t="shared" si="2"/>
        <v>31.987559373913047</v>
      </c>
      <c r="AJ7">
        <f t="shared" si="2"/>
        <v>0</v>
      </c>
      <c r="AK7">
        <f t="shared" si="2"/>
        <v>0</v>
      </c>
    </row>
    <row r="8" spans="1:37">
      <c r="A8" t="s">
        <v>66</v>
      </c>
      <c r="D8">
        <f t="shared" ref="D8:H8" si="3">D5*14/17</f>
        <v>29.54205303411765</v>
      </c>
      <c r="E8">
        <f t="shared" si="3"/>
        <v>28.287527882352943</v>
      </c>
      <c r="F8">
        <f t="shared" si="3"/>
        <v>27.244007057647057</v>
      </c>
      <c r="G8">
        <f t="shared" si="3"/>
        <v>27.70519182941176</v>
      </c>
      <c r="H8">
        <f t="shared" si="3"/>
        <v>28.649092738823526</v>
      </c>
      <c r="I8">
        <f>I5*14/17</f>
        <v>28.555675227058821</v>
      </c>
      <c r="J8">
        <f t="shared" ref="J8:AE8" si="4">J5*14/17</f>
        <v>29.597666642352941</v>
      </c>
      <c r="K8">
        <f t="shared" si="4"/>
        <v>30.741773184705881</v>
      </c>
      <c r="L8">
        <f t="shared" si="4"/>
        <v>30.580683378823529</v>
      </c>
      <c r="M8">
        <f t="shared" si="4"/>
        <v>32.091881780000001</v>
      </c>
      <c r="N8">
        <f t="shared" si="4"/>
        <v>29.895822295294117</v>
      </c>
      <c r="O8">
        <f t="shared" si="4"/>
        <v>30.170953037647056</v>
      </c>
      <c r="P8">
        <f t="shared" si="4"/>
        <v>31.109995189411766</v>
      </c>
      <c r="Q8">
        <f t="shared" si="4"/>
        <v>32.101288034117651</v>
      </c>
      <c r="R8">
        <f t="shared" si="4"/>
        <v>32.363188397647065</v>
      </c>
      <c r="S8">
        <f t="shared" si="4"/>
        <v>32.591965782352936</v>
      </c>
      <c r="T8">
        <f t="shared" si="4"/>
        <v>32.274260652941173</v>
      </c>
      <c r="U8">
        <f t="shared" si="4"/>
        <v>31.864019509411765</v>
      </c>
      <c r="V8">
        <f t="shared" si="4"/>
        <v>31.409244563529409</v>
      </c>
      <c r="W8">
        <f t="shared" si="4"/>
        <v>30.862985547058823</v>
      </c>
      <c r="X8">
        <f t="shared" si="4"/>
        <v>31.364476549411766</v>
      </c>
      <c r="Y8">
        <f t="shared" si="4"/>
        <v>30.755991897647057</v>
      </c>
      <c r="Z8">
        <f t="shared" si="4"/>
        <v>30.640122116470586</v>
      </c>
      <c r="AA8">
        <f t="shared" si="4"/>
        <v>30.429246218823529</v>
      </c>
      <c r="AB8">
        <f t="shared" si="4"/>
        <v>30.953800969411766</v>
      </c>
      <c r="AC8">
        <f t="shared" si="4"/>
        <v>29.809419376470586</v>
      </c>
      <c r="AD8">
        <f t="shared" si="4"/>
        <v>28.625468776470587</v>
      </c>
      <c r="AE8">
        <f t="shared" si="4"/>
        <v>28.199635791764706</v>
      </c>
      <c r="AF8">
        <f t="shared" ref="AF8:AG8" si="5">AF5*14/17</f>
        <v>27.896679209411765</v>
      </c>
      <c r="AG8">
        <f t="shared" si="5"/>
        <v>27.321192294117647</v>
      </c>
      <c r="AH8">
        <f t="shared" ref="AH8:AK8" si="6">AH5*14/17</f>
        <v>25.965409408235296</v>
      </c>
      <c r="AI8">
        <f t="shared" si="6"/>
        <v>25.564351194117648</v>
      </c>
      <c r="AJ8">
        <f t="shared" si="6"/>
        <v>0</v>
      </c>
      <c r="AK8">
        <f t="shared" si="6"/>
        <v>0</v>
      </c>
    </row>
    <row r="9" spans="1:37">
      <c r="A9" t="s">
        <v>67</v>
      </c>
      <c r="D9">
        <f t="shared" ref="D9:H9" si="7">D7+D8</f>
        <v>122.8484335775959</v>
      </c>
      <c r="E9">
        <f t="shared" si="7"/>
        <v>120.72119073017903</v>
      </c>
      <c r="F9">
        <f t="shared" si="7"/>
        <v>114.94346490547315</v>
      </c>
      <c r="G9">
        <f t="shared" si="7"/>
        <v>116.99763444245524</v>
      </c>
      <c r="H9">
        <f t="shared" si="7"/>
        <v>118.1689917692583</v>
      </c>
      <c r="I9">
        <f>I7+I8</f>
        <v>111.69580791836319</v>
      </c>
      <c r="J9">
        <f t="shared" ref="J9:AD9" si="8">J7+J8</f>
        <v>114.07492630757034</v>
      </c>
      <c r="K9">
        <f t="shared" si="8"/>
        <v>113.43823911948847</v>
      </c>
      <c r="L9">
        <f t="shared" si="8"/>
        <v>108.9921690396931</v>
      </c>
      <c r="M9">
        <f t="shared" si="8"/>
        <v>109.06623959304349</v>
      </c>
      <c r="N9">
        <f t="shared" si="8"/>
        <v>103.33754720398977</v>
      </c>
      <c r="O9">
        <f t="shared" si="8"/>
        <v>104.63684496373401</v>
      </c>
      <c r="P9">
        <f t="shared" si="8"/>
        <v>104.92683914158567</v>
      </c>
      <c r="Q9">
        <f t="shared" si="8"/>
        <v>107.89138490368288</v>
      </c>
      <c r="R9">
        <f t="shared" si="8"/>
        <v>104.63165036721229</v>
      </c>
      <c r="S9">
        <f t="shared" si="8"/>
        <v>96.039674247570332</v>
      </c>
      <c r="T9">
        <f t="shared" si="8"/>
        <v>100.49495353989769</v>
      </c>
      <c r="U9">
        <f t="shared" si="8"/>
        <v>96.162678957237858</v>
      </c>
      <c r="V9">
        <f t="shared" si="8"/>
        <v>90.44112458526854</v>
      </c>
      <c r="W9">
        <f t="shared" si="8"/>
        <v>84.638121707928391</v>
      </c>
      <c r="X9">
        <f t="shared" si="8"/>
        <v>88.422604066803075</v>
      </c>
      <c r="Y9">
        <f t="shared" si="8"/>
        <v>82.988993210690538</v>
      </c>
      <c r="Z9">
        <f t="shared" si="8"/>
        <v>79.858815507774921</v>
      </c>
      <c r="AA9">
        <f t="shared" si="8"/>
        <v>78.769416297084405</v>
      </c>
      <c r="AB9">
        <f t="shared" si="8"/>
        <v>76.959979582455247</v>
      </c>
      <c r="AC9">
        <f t="shared" si="8"/>
        <v>72.203260376470581</v>
      </c>
      <c r="AD9">
        <f t="shared" si="8"/>
        <v>69.676314459079279</v>
      </c>
      <c r="AE9">
        <f>AE7+AE8</f>
        <v>67.97584130915601</v>
      </c>
      <c r="AF9">
        <f>AF7+AF8</f>
        <v>66.676395222455255</v>
      </c>
      <c r="AG9">
        <f>AG7+AG8</f>
        <v>63.917232772378512</v>
      </c>
      <c r="AH9">
        <f t="shared" ref="AH9:AK9" si="9">AH7+AH8</f>
        <v>58.108802751713554</v>
      </c>
      <c r="AI9">
        <f t="shared" si="9"/>
        <v>57.551910568030692</v>
      </c>
      <c r="AJ9">
        <f t="shared" si="9"/>
        <v>0</v>
      </c>
      <c r="AK9">
        <f t="shared" si="9"/>
        <v>0</v>
      </c>
    </row>
    <row r="28" spans="1:37">
      <c r="A28" t="s">
        <v>56</v>
      </c>
      <c r="B28" t="s">
        <v>95</v>
      </c>
    </row>
    <row r="29" spans="1:37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>
      <c r="A30" t="s">
        <v>68</v>
      </c>
      <c r="D30">
        <f t="shared" ref="D30:AK30" si="10">100*D4/AVERAGE($K4:$Q4)</f>
        <v>121.94706578162585</v>
      </c>
      <c r="E30">
        <f t="shared" si="10"/>
        <v>120.80646466066723</v>
      </c>
      <c r="F30">
        <f t="shared" si="10"/>
        <v>114.61908063402305</v>
      </c>
      <c r="G30">
        <f t="shared" si="10"/>
        <v>116.70103705352612</v>
      </c>
      <c r="H30">
        <f t="shared" si="10"/>
        <v>116.9983119293975</v>
      </c>
      <c r="I30">
        <f t="shared" si="10"/>
        <v>108.66025636558945</v>
      </c>
      <c r="J30">
        <f t="shared" si="10"/>
        <v>110.4078186447862</v>
      </c>
      <c r="K30">
        <f t="shared" si="10"/>
        <v>108.08040471099153</v>
      </c>
      <c r="L30">
        <f t="shared" si="10"/>
        <v>102.48013634464597</v>
      </c>
      <c r="M30">
        <f t="shared" si="10"/>
        <v>100.60187761062734</v>
      </c>
      <c r="N30">
        <f t="shared" si="10"/>
        <v>95.984891991213004</v>
      </c>
      <c r="O30">
        <f t="shared" si="10"/>
        <v>97.323430276737781</v>
      </c>
      <c r="P30">
        <f t="shared" si="10"/>
        <v>96.475154997928485</v>
      </c>
      <c r="Q30">
        <f t="shared" si="10"/>
        <v>99.05410406785596</v>
      </c>
      <c r="R30">
        <f t="shared" si="10"/>
        <v>94.451492324610214</v>
      </c>
      <c r="S30">
        <f t="shared" si="10"/>
        <v>82.923180953267504</v>
      </c>
      <c r="T30">
        <f t="shared" si="10"/>
        <v>89.161247866400814</v>
      </c>
      <c r="U30">
        <f t="shared" si="10"/>
        <v>84.035334000558478</v>
      </c>
      <c r="V30">
        <f t="shared" si="10"/>
        <v>77.151900162600754</v>
      </c>
      <c r="W30">
        <f t="shared" si="10"/>
        <v>70.281582337980936</v>
      </c>
      <c r="X30">
        <f t="shared" si="10"/>
        <v>74.572298155938441</v>
      </c>
      <c r="Y30">
        <f t="shared" si="10"/>
        <v>68.26608437699899</v>
      </c>
      <c r="Z30">
        <f t="shared" si="10"/>
        <v>64.326525214192188</v>
      </c>
      <c r="AA30">
        <f t="shared" si="10"/>
        <v>63.178336423432228</v>
      </c>
      <c r="AB30">
        <f t="shared" si="10"/>
        <v>60.127918980543726</v>
      </c>
      <c r="AC30">
        <f t="shared" si="10"/>
        <v>55.406763042896067</v>
      </c>
      <c r="AD30">
        <f t="shared" si="10"/>
        <v>53.65153111384253</v>
      </c>
      <c r="AE30">
        <f t="shared" si="10"/>
        <v>51.985636164640873</v>
      </c>
      <c r="AF30">
        <f t="shared" si="10"/>
        <v>50.683271091324379</v>
      </c>
      <c r="AG30">
        <f t="shared" si="10"/>
        <v>47.829309523693141</v>
      </c>
      <c r="AH30">
        <f t="shared" si="10"/>
        <v>42.009908429309412</v>
      </c>
      <c r="AI30">
        <f t="shared" si="10"/>
        <v>41.806240735557999</v>
      </c>
      <c r="AJ30">
        <f t="shared" si="10"/>
        <v>0</v>
      </c>
      <c r="AK30">
        <f t="shared" si="10"/>
        <v>0</v>
      </c>
    </row>
    <row r="31" spans="1:37">
      <c r="A31" t="s">
        <v>69</v>
      </c>
      <c r="D31">
        <f t="shared" ref="D31:AK31" si="11">100*D5/AVERAGE($K5:$Q5)</f>
        <v>95.432222910089337</v>
      </c>
      <c r="E31">
        <f t="shared" si="11"/>
        <v>91.379622916742306</v>
      </c>
      <c r="F31">
        <f t="shared" si="11"/>
        <v>88.008648264451125</v>
      </c>
      <c r="G31">
        <f t="shared" si="11"/>
        <v>89.498452913131402</v>
      </c>
      <c r="H31">
        <f t="shared" si="11"/>
        <v>92.547616824928227</v>
      </c>
      <c r="I31">
        <f t="shared" si="11"/>
        <v>92.24584223952148</v>
      </c>
      <c r="J31">
        <f t="shared" si="11"/>
        <v>95.611876309662321</v>
      </c>
      <c r="K31">
        <f t="shared" si="11"/>
        <v>99.307781616467565</v>
      </c>
      <c r="L31">
        <f t="shared" si="11"/>
        <v>98.787399426179263</v>
      </c>
      <c r="M31">
        <f t="shared" si="11"/>
        <v>103.6691529900189</v>
      </c>
      <c r="N31">
        <f t="shared" si="11"/>
        <v>96.575034039442485</v>
      </c>
      <c r="O31">
        <f t="shared" si="11"/>
        <v>97.463812429465705</v>
      </c>
      <c r="P31">
        <f t="shared" si="11"/>
        <v>100.49728068049366</v>
      </c>
      <c r="Q31">
        <f t="shared" si="11"/>
        <v>103.69953881793234</v>
      </c>
      <c r="R31">
        <f t="shared" si="11"/>
        <v>104.54557798263451</v>
      </c>
      <c r="S31">
        <f t="shared" si="11"/>
        <v>105.28461715329827</v>
      </c>
      <c r="T31">
        <f t="shared" si="11"/>
        <v>104.25830707611145</v>
      </c>
      <c r="U31">
        <f t="shared" si="11"/>
        <v>102.93306999082917</v>
      </c>
      <c r="V31">
        <f t="shared" si="11"/>
        <v>101.46397155141987</v>
      </c>
      <c r="W31">
        <f t="shared" si="11"/>
        <v>99.699344287151462</v>
      </c>
      <c r="X31">
        <f t="shared" si="11"/>
        <v>101.31935360297929</v>
      </c>
      <c r="Y31">
        <f t="shared" si="11"/>
        <v>99.35371354209677</v>
      </c>
      <c r="Z31">
        <f t="shared" si="11"/>
        <v>98.979409468747306</v>
      </c>
      <c r="AA31">
        <f t="shared" si="11"/>
        <v>98.298199004214652</v>
      </c>
      <c r="AB31">
        <f t="shared" si="11"/>
        <v>99.992713120375441</v>
      </c>
      <c r="AC31">
        <f t="shared" si="11"/>
        <v>96.295919294108884</v>
      </c>
      <c r="AD31">
        <f t="shared" si="11"/>
        <v>92.471302316973023</v>
      </c>
      <c r="AE31">
        <f t="shared" si="11"/>
        <v>91.095697572374277</v>
      </c>
      <c r="AF31">
        <f t="shared" si="11"/>
        <v>90.117030989324178</v>
      </c>
      <c r="AG31">
        <f t="shared" si="11"/>
        <v>88.257986341385802</v>
      </c>
      <c r="AH31">
        <f t="shared" si="11"/>
        <v>83.878284821190718</v>
      </c>
      <c r="AI31">
        <f t="shared" si="11"/>
        <v>82.582712138906402</v>
      </c>
      <c r="AJ31">
        <f t="shared" si="11"/>
        <v>0</v>
      </c>
      <c r="AK31">
        <f t="shared" si="11"/>
        <v>0</v>
      </c>
    </row>
    <row r="32" spans="1:37">
      <c r="A32" t="s">
        <v>57</v>
      </c>
      <c r="D32">
        <f t="shared" ref="D32:AK32" si="12">100*D9/AVERAGE($K9:$Q9)</f>
        <v>114.30962479918247</v>
      </c>
      <c r="E32">
        <f t="shared" si="12"/>
        <v>112.3302399208936</v>
      </c>
      <c r="F32">
        <f t="shared" si="12"/>
        <v>106.95410567171322</v>
      </c>
      <c r="G32">
        <f t="shared" si="12"/>
        <v>108.86549633586863</v>
      </c>
      <c r="H32">
        <f t="shared" si="12"/>
        <v>109.95543629385806</v>
      </c>
      <c r="I32">
        <f t="shared" si="12"/>
        <v>103.93218312161009</v>
      </c>
      <c r="J32">
        <f t="shared" si="12"/>
        <v>106.14593646386436</v>
      </c>
      <c r="K32">
        <f t="shared" si="12"/>
        <v>105.55350340253344</v>
      </c>
      <c r="L32">
        <f t="shared" si="12"/>
        <v>101.41646568986887</v>
      </c>
      <c r="M32">
        <f t="shared" si="12"/>
        <v>101.48538783169499</v>
      </c>
      <c r="N32">
        <f t="shared" si="12"/>
        <v>96.154878858057685</v>
      </c>
      <c r="O32">
        <f t="shared" si="12"/>
        <v>97.363866511326933</v>
      </c>
      <c r="P32">
        <f t="shared" si="12"/>
        <v>97.633704104683247</v>
      </c>
      <c r="Q32">
        <f t="shared" si="12"/>
        <v>100.39219360183496</v>
      </c>
      <c r="R32">
        <f t="shared" si="12"/>
        <v>97.359032974894376</v>
      </c>
      <c r="S32">
        <f t="shared" si="12"/>
        <v>89.364258129845595</v>
      </c>
      <c r="T32">
        <f t="shared" si="12"/>
        <v>93.50986495160312</v>
      </c>
      <c r="U32">
        <f t="shared" si="12"/>
        <v>89.478713168474542</v>
      </c>
      <c r="V32">
        <f t="shared" si="12"/>
        <v>84.154846070773004</v>
      </c>
      <c r="W32">
        <f t="shared" si="12"/>
        <v>78.755191697497352</v>
      </c>
      <c r="X32">
        <f t="shared" si="12"/>
        <v>82.276626573822739</v>
      </c>
      <c r="Y32">
        <f t="shared" si="12"/>
        <v>77.220688942557231</v>
      </c>
      <c r="Z32">
        <f t="shared" si="12"/>
        <v>74.30808006058038</v>
      </c>
      <c r="AA32">
        <f t="shared" si="12"/>
        <v>73.294401567464703</v>
      </c>
      <c r="AB32">
        <f t="shared" si="12"/>
        <v>71.610733115831749</v>
      </c>
      <c r="AC32">
        <f t="shared" si="12"/>
        <v>67.184638522059615</v>
      </c>
      <c r="AD32">
        <f t="shared" si="12"/>
        <v>64.833332678811928</v>
      </c>
      <c r="AE32">
        <f t="shared" si="12"/>
        <v>63.251054076732451</v>
      </c>
      <c r="AF32">
        <f t="shared" si="12"/>
        <v>62.041928406247557</v>
      </c>
      <c r="AG32">
        <f t="shared" si="12"/>
        <v>59.474546672160997</v>
      </c>
      <c r="AH32">
        <f t="shared" si="12"/>
        <v>54.069842379247604</v>
      </c>
      <c r="AI32">
        <f t="shared" si="12"/>
        <v>53.551658022178231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32"/>
  <sheetViews>
    <sheetView zoomScale="50" zoomScaleNormal="50" workbookViewId="0"/>
  </sheetViews>
  <sheetFormatPr baseColWidth="10" defaultColWidth="9.140625" defaultRowHeight="15"/>
  <sheetData>
    <row r="2" spans="1:37">
      <c r="A2" s="1" t="s">
        <v>91</v>
      </c>
    </row>
    <row r="3" spans="1:37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>
      <c r="A4" t="s">
        <v>64</v>
      </c>
      <c r="D4" s="3">
        <f>'NOx-CEIP 2023'!B21</f>
        <v>2182.4930049999998</v>
      </c>
      <c r="E4" s="3">
        <f>'NOx-CEIP 2023'!C21</f>
        <v>2226.8578170000001</v>
      </c>
      <c r="F4" s="3">
        <f>'NOx-CEIP 2023'!D21</f>
        <v>2211.8762400000001</v>
      </c>
      <c r="G4" s="3">
        <f>'NOx-CEIP 2023'!E21</f>
        <v>2099.3462549999999</v>
      </c>
      <c r="H4" s="3">
        <f>'NOx-CEIP 2023'!F21</f>
        <v>2019.5274850000001</v>
      </c>
      <c r="I4" s="3">
        <f>'NOx-CEIP 2023'!G21</f>
        <v>1981.7168650000001</v>
      </c>
      <c r="J4" s="3">
        <f>'NOx-CEIP 2023'!H21</f>
        <v>1956.304674</v>
      </c>
      <c r="K4" s="3">
        <f>'NOx-CEIP 2023'!I21</f>
        <v>1889.3589669999999</v>
      </c>
      <c r="L4" s="3">
        <f>'NOx-CEIP 2023'!J21</f>
        <v>1913.515382</v>
      </c>
      <c r="M4" s="3">
        <f>'NOx-CEIP 2023'!K21</f>
        <v>1875.4544080000001</v>
      </c>
      <c r="N4" s="3">
        <f>'NOx-CEIP 2023'!L21</f>
        <v>1815.8748499999999</v>
      </c>
      <c r="O4" s="3">
        <f>'NOx-CEIP 2023'!M21</f>
        <v>1776.190036</v>
      </c>
      <c r="P4" s="3">
        <f>'NOx-CEIP 2023'!N21</f>
        <v>1732.1761779999999</v>
      </c>
      <c r="Q4" s="3">
        <f>'NOx-CEIP 2023'!O21</f>
        <v>1682.0683730000001</v>
      </c>
      <c r="R4" s="3">
        <f>'NOx-CEIP 2023'!P21</f>
        <v>1635.8711149999999</v>
      </c>
      <c r="S4" s="3">
        <f>'NOx-CEIP 2023'!Q21</f>
        <v>1586.7841129999999</v>
      </c>
      <c r="T4" s="3">
        <f>'NOx-CEIP 2023'!R21</f>
        <v>1498.2275649999999</v>
      </c>
      <c r="U4" s="3">
        <f>'NOx-CEIP 2023'!S21</f>
        <v>1429.0124350000001</v>
      </c>
      <c r="V4" s="3">
        <f>'NOx-CEIP 2023'!T21</f>
        <v>1351.3518369999999</v>
      </c>
      <c r="W4" s="3">
        <f>'NOx-CEIP 2023'!U21</f>
        <v>1280.5558020000001</v>
      </c>
      <c r="X4" s="3">
        <f>'NOx-CEIP 2023'!V21</f>
        <v>1236.433331</v>
      </c>
      <c r="Y4" s="3">
        <f>'NOx-CEIP 2023'!W21</f>
        <v>1179.221442</v>
      </c>
      <c r="Z4" s="3">
        <f>'NOx-CEIP 2023'!X21</f>
        <v>1152.62726</v>
      </c>
      <c r="AA4" s="3">
        <f>'NOx-CEIP 2023'!Y21</f>
        <v>1133.7002680000001</v>
      </c>
      <c r="AB4" s="3">
        <f>'NOx-CEIP 2023'!Z21</f>
        <v>1057.785584</v>
      </c>
      <c r="AC4" s="3">
        <f>'NOx-CEIP 2023'!AA21</f>
        <v>1035.203737</v>
      </c>
      <c r="AD4" s="3">
        <f>'NOx-CEIP 2023'!AB21</f>
        <v>986.35407859999998</v>
      </c>
      <c r="AE4" s="3">
        <f>'NOx-CEIP 2023'!AC21</f>
        <v>956.29582919999996</v>
      </c>
      <c r="AF4" s="3">
        <f>'NOx-CEIP 2023'!AD21</f>
        <v>901.72289209999997</v>
      </c>
      <c r="AG4" s="3">
        <f>'NOx-CEIP 2023'!AE21</f>
        <v>849.18866079999998</v>
      </c>
      <c r="AH4" s="3">
        <f>'NOx-CEIP 2023'!AF21</f>
        <v>736.59425929999998</v>
      </c>
      <c r="AI4" s="3">
        <f>'NOx-CEIP 2023'!AG21</f>
        <v>755.60991279999996</v>
      </c>
      <c r="AJ4" s="3">
        <f>'NOx-CEIP 2023'!AH21</f>
        <v>0</v>
      </c>
      <c r="AK4" s="3">
        <f>'NOx-CEIP 2023'!AI21</f>
        <v>0</v>
      </c>
    </row>
    <row r="5" spans="1:37">
      <c r="A5" t="s">
        <v>63</v>
      </c>
      <c r="D5" s="3">
        <f>'NH3-CEIP 2023'!B21</f>
        <v>675.46039810000002</v>
      </c>
      <c r="E5" s="3">
        <f>'NH3-CEIP 2023'!C21</f>
        <v>672.32369329999995</v>
      </c>
      <c r="F5" s="3">
        <f>'NH3-CEIP 2023'!D21</f>
        <v>665.903188</v>
      </c>
      <c r="G5" s="3">
        <f>'NH3-CEIP 2023'!E21</f>
        <v>658.38339129999997</v>
      </c>
      <c r="H5" s="3">
        <f>'NH3-CEIP 2023'!F21</f>
        <v>650.04675810000003</v>
      </c>
      <c r="I5" s="3">
        <f>'NH3-CEIP 2023'!G21</f>
        <v>655.67661940000005</v>
      </c>
      <c r="J5" s="3">
        <f>'NH3-CEIP 2023'!H21</f>
        <v>660.84489450000001</v>
      </c>
      <c r="K5" s="3">
        <f>'NH3-CEIP 2023'!I21</f>
        <v>657.10435930000006</v>
      </c>
      <c r="L5" s="3">
        <f>'NH3-CEIP 2023'!J21</f>
        <v>655.92446740000003</v>
      </c>
      <c r="M5" s="3">
        <f>'NH3-CEIP 2023'!K21</f>
        <v>654.83120099999996</v>
      </c>
      <c r="N5" s="3">
        <f>'NH3-CEIP 2023'!L21</f>
        <v>668.8765535</v>
      </c>
      <c r="O5" s="3">
        <f>'NH3-CEIP 2023'!M21</f>
        <v>663.49601580000001</v>
      </c>
      <c r="P5" s="3">
        <f>'NH3-CEIP 2023'!N21</f>
        <v>649.25418490000004</v>
      </c>
      <c r="Q5" s="3">
        <f>'NH3-CEIP 2023'!O21</f>
        <v>632.87046150000003</v>
      </c>
      <c r="R5" s="3">
        <f>'NH3-CEIP 2023'!P21</f>
        <v>627.11776239999995</v>
      </c>
      <c r="S5" s="3">
        <f>'NH3-CEIP 2023'!Q21</f>
        <v>626.55905419999999</v>
      </c>
      <c r="T5" s="3">
        <f>'NH3-CEIP 2023'!R21</f>
        <v>613.62000399999999</v>
      </c>
      <c r="U5" s="3">
        <f>'NH3-CEIP 2023'!S21</f>
        <v>612.53967880000005</v>
      </c>
      <c r="V5" s="3">
        <f>'NH3-CEIP 2023'!T21</f>
        <v>626.25638389999995</v>
      </c>
      <c r="W5" s="3">
        <f>'NH3-CEIP 2023'!U21</f>
        <v>617.46246819999999</v>
      </c>
      <c r="X5" s="3">
        <f>'NH3-CEIP 2023'!V21</f>
        <v>605.62478139999996</v>
      </c>
      <c r="Y5" s="3">
        <f>'NH3-CEIP 2023'!W21</f>
        <v>609.89741130000004</v>
      </c>
      <c r="Z5" s="3">
        <f>'NH3-CEIP 2023'!X21</f>
        <v>604.63888599999996</v>
      </c>
      <c r="AA5" s="3">
        <f>'NH3-CEIP 2023'!Y21</f>
        <v>593.35694030000002</v>
      </c>
      <c r="AB5" s="3">
        <f>'NH3-CEIP 2023'!Z21</f>
        <v>600.23586760000001</v>
      </c>
      <c r="AC5" s="3">
        <f>'NH3-CEIP 2023'!AA21</f>
        <v>602.86292849999995</v>
      </c>
      <c r="AD5" s="3">
        <f>'NH3-CEIP 2023'!AB21</f>
        <v>603.10726</v>
      </c>
      <c r="AE5" s="3">
        <f>'NH3-CEIP 2023'!AC21</f>
        <v>601.74306660000002</v>
      </c>
      <c r="AF5" s="3">
        <f>'NH3-CEIP 2023'!AD21</f>
        <v>599.18372790000001</v>
      </c>
      <c r="AG5" s="3">
        <f>'NH3-CEIP 2023'!AE21</f>
        <v>579.97219600000005</v>
      </c>
      <c r="AH5" s="3">
        <f>'NH3-CEIP 2023'!AF21</f>
        <v>559.82996290000006</v>
      </c>
      <c r="AI5" s="3">
        <f>'NH3-CEIP 2023'!AG21</f>
        <v>546.90592500000002</v>
      </c>
      <c r="AJ5" s="3">
        <f>'NH3-CEIP 2023'!AH21</f>
        <v>0</v>
      </c>
      <c r="AK5" s="3">
        <f>'NH3-CEIP 2023'!AI21</f>
        <v>0</v>
      </c>
    </row>
    <row r="7" spans="1:37">
      <c r="A7" t="s">
        <v>65</v>
      </c>
      <c r="D7">
        <f t="shared" ref="D7:AE7" si="0">D4*14/46</f>
        <v>664.2370015217391</v>
      </c>
      <c r="E7">
        <f t="shared" si="0"/>
        <v>677.73933560869568</v>
      </c>
      <c r="F7">
        <f t="shared" si="0"/>
        <v>673.17972521739136</v>
      </c>
      <c r="G7">
        <f t="shared" si="0"/>
        <v>638.93146891304343</v>
      </c>
      <c r="H7">
        <f t="shared" si="0"/>
        <v>614.63879978260866</v>
      </c>
      <c r="I7">
        <f t="shared" si="0"/>
        <v>603.1312197826087</v>
      </c>
      <c r="J7">
        <f t="shared" si="0"/>
        <v>595.39707469565224</v>
      </c>
      <c r="K7">
        <f t="shared" si="0"/>
        <v>575.02229430434784</v>
      </c>
      <c r="L7">
        <f t="shared" si="0"/>
        <v>582.37424669565223</v>
      </c>
      <c r="M7">
        <f t="shared" si="0"/>
        <v>570.79047200000002</v>
      </c>
      <c r="N7">
        <f t="shared" si="0"/>
        <v>552.65756304347826</v>
      </c>
      <c r="O7">
        <f t="shared" si="0"/>
        <v>540.57957617391298</v>
      </c>
      <c r="P7">
        <f t="shared" si="0"/>
        <v>527.18405417391307</v>
      </c>
      <c r="Q7">
        <f t="shared" si="0"/>
        <v>511.93385265217393</v>
      </c>
      <c r="R7">
        <f t="shared" si="0"/>
        <v>497.87381760869562</v>
      </c>
      <c r="S7">
        <f t="shared" si="0"/>
        <v>482.93429526086953</v>
      </c>
      <c r="T7">
        <f t="shared" si="0"/>
        <v>455.98230239130436</v>
      </c>
      <c r="U7">
        <f t="shared" si="0"/>
        <v>434.91682804347829</v>
      </c>
      <c r="V7">
        <f t="shared" si="0"/>
        <v>411.28099386956518</v>
      </c>
      <c r="W7">
        <f t="shared" si="0"/>
        <v>389.73437452173914</v>
      </c>
      <c r="X7">
        <f t="shared" si="0"/>
        <v>376.30579639130434</v>
      </c>
      <c r="Y7">
        <f t="shared" si="0"/>
        <v>358.89348234782608</v>
      </c>
      <c r="Z7">
        <f t="shared" si="0"/>
        <v>350.79960086956521</v>
      </c>
      <c r="AA7">
        <f t="shared" si="0"/>
        <v>345.03921200000002</v>
      </c>
      <c r="AB7">
        <f t="shared" si="0"/>
        <v>321.93474295652175</v>
      </c>
      <c r="AC7">
        <f t="shared" si="0"/>
        <v>315.06200691304349</v>
      </c>
      <c r="AD7">
        <f t="shared" si="0"/>
        <v>300.19471957391301</v>
      </c>
      <c r="AE7">
        <f t="shared" si="0"/>
        <v>291.04655671304346</v>
      </c>
      <c r="AF7">
        <f t="shared" ref="AF7:AG7" si="1">AF4*14/46</f>
        <v>274.43740194347828</v>
      </c>
      <c r="AG7">
        <f t="shared" si="1"/>
        <v>258.44872285217389</v>
      </c>
      <c r="AH7">
        <f t="shared" ref="AH7:AK7" si="2">AH4*14/46</f>
        <v>224.18086152608694</v>
      </c>
      <c r="AI7">
        <f t="shared" si="2"/>
        <v>229.9682343304348</v>
      </c>
      <c r="AJ7">
        <f t="shared" si="2"/>
        <v>0</v>
      </c>
      <c r="AK7">
        <f t="shared" si="2"/>
        <v>0</v>
      </c>
    </row>
    <row r="8" spans="1:37">
      <c r="A8" t="s">
        <v>66</v>
      </c>
      <c r="D8">
        <f t="shared" ref="D8:H8" si="3">D5*14/17</f>
        <v>556.26150431764711</v>
      </c>
      <c r="E8">
        <f t="shared" si="3"/>
        <v>553.67833565882347</v>
      </c>
      <c r="F8">
        <f t="shared" si="3"/>
        <v>548.39086070588235</v>
      </c>
      <c r="G8">
        <f t="shared" si="3"/>
        <v>542.19808695294114</v>
      </c>
      <c r="H8">
        <f t="shared" si="3"/>
        <v>535.33262431764706</v>
      </c>
      <c r="I8">
        <f>I5*14/17</f>
        <v>539.96898068235294</v>
      </c>
      <c r="J8">
        <f t="shared" ref="J8:AE8" si="4">J5*14/17</f>
        <v>544.22520723529408</v>
      </c>
      <c r="K8">
        <f t="shared" si="4"/>
        <v>541.14476648235291</v>
      </c>
      <c r="L8">
        <f t="shared" si="4"/>
        <v>540.17309079999995</v>
      </c>
      <c r="M8">
        <f t="shared" si="4"/>
        <v>539.27275376470584</v>
      </c>
      <c r="N8">
        <f t="shared" si="4"/>
        <v>550.83951464705876</v>
      </c>
      <c r="O8">
        <f t="shared" si="4"/>
        <v>546.40848359999995</v>
      </c>
      <c r="P8">
        <f t="shared" si="4"/>
        <v>534.67991697647062</v>
      </c>
      <c r="Q8">
        <f t="shared" si="4"/>
        <v>521.18743888235304</v>
      </c>
      <c r="R8">
        <f t="shared" si="4"/>
        <v>516.44992197647048</v>
      </c>
      <c r="S8">
        <f t="shared" si="4"/>
        <v>515.98980934117651</v>
      </c>
      <c r="T8">
        <f t="shared" si="4"/>
        <v>505.33412094117642</v>
      </c>
      <c r="U8">
        <f t="shared" si="4"/>
        <v>504.44444136470594</v>
      </c>
      <c r="V8">
        <f t="shared" si="4"/>
        <v>515.74055144705881</v>
      </c>
      <c r="W8">
        <f t="shared" si="4"/>
        <v>508.49850322352938</v>
      </c>
      <c r="X8">
        <f t="shared" si="4"/>
        <v>498.74981997647058</v>
      </c>
      <c r="Y8">
        <f t="shared" si="4"/>
        <v>502.26845636470586</v>
      </c>
      <c r="Z8">
        <f t="shared" si="4"/>
        <v>497.93790611764706</v>
      </c>
      <c r="AA8">
        <f t="shared" si="4"/>
        <v>488.64689201176469</v>
      </c>
      <c r="AB8">
        <f t="shared" si="4"/>
        <v>494.31189096470587</v>
      </c>
      <c r="AC8">
        <f t="shared" si="4"/>
        <v>496.47535288235292</v>
      </c>
      <c r="AD8">
        <f t="shared" si="4"/>
        <v>496.67656705882354</v>
      </c>
      <c r="AE8">
        <f t="shared" si="4"/>
        <v>495.55311367058823</v>
      </c>
      <c r="AF8">
        <f t="shared" ref="AF8:AG8" si="5">AF5*14/17</f>
        <v>493.44542297647058</v>
      </c>
      <c r="AG8">
        <f t="shared" si="5"/>
        <v>477.62416141176476</v>
      </c>
      <c r="AH8">
        <f t="shared" ref="AH8:AK8" si="6">AH5*14/17</f>
        <v>461.03644003529416</v>
      </c>
      <c r="AI8">
        <f t="shared" si="6"/>
        <v>450.3931147058824</v>
      </c>
      <c r="AJ8">
        <f t="shared" si="6"/>
        <v>0</v>
      </c>
      <c r="AK8">
        <f t="shared" si="6"/>
        <v>0</v>
      </c>
    </row>
    <row r="9" spans="1:37">
      <c r="A9" t="s">
        <v>67</v>
      </c>
      <c r="D9">
        <f t="shared" ref="D9:H9" si="7">D7+D8</f>
        <v>1220.4985058393863</v>
      </c>
      <c r="E9">
        <f t="shared" si="7"/>
        <v>1231.4176712675192</v>
      </c>
      <c r="F9">
        <f t="shared" si="7"/>
        <v>1221.5705859232737</v>
      </c>
      <c r="G9">
        <f t="shared" si="7"/>
        <v>1181.1295558659845</v>
      </c>
      <c r="H9">
        <f t="shared" si="7"/>
        <v>1149.9714241002557</v>
      </c>
      <c r="I9">
        <f>I7+I8</f>
        <v>1143.1002004649617</v>
      </c>
      <c r="J9">
        <f t="shared" ref="J9:AD9" si="8">J7+J8</f>
        <v>1139.6222819309464</v>
      </c>
      <c r="K9">
        <f t="shared" si="8"/>
        <v>1116.1670607867009</v>
      </c>
      <c r="L9">
        <f t="shared" si="8"/>
        <v>1122.5473374956523</v>
      </c>
      <c r="M9">
        <f t="shared" si="8"/>
        <v>1110.0632257647057</v>
      </c>
      <c r="N9">
        <f t="shared" si="8"/>
        <v>1103.497077690537</v>
      </c>
      <c r="O9">
        <f t="shared" si="8"/>
        <v>1086.9880597739129</v>
      </c>
      <c r="P9">
        <f t="shared" si="8"/>
        <v>1061.8639711503838</v>
      </c>
      <c r="Q9">
        <f t="shared" si="8"/>
        <v>1033.121291534527</v>
      </c>
      <c r="R9">
        <f t="shared" si="8"/>
        <v>1014.3237395851661</v>
      </c>
      <c r="S9">
        <f t="shared" si="8"/>
        <v>998.9241046020461</v>
      </c>
      <c r="T9">
        <f t="shared" si="8"/>
        <v>961.31642333248078</v>
      </c>
      <c r="U9">
        <f t="shared" si="8"/>
        <v>939.36126940818417</v>
      </c>
      <c r="V9">
        <f t="shared" si="8"/>
        <v>927.02154531662404</v>
      </c>
      <c r="W9">
        <f t="shared" si="8"/>
        <v>898.23287774526852</v>
      </c>
      <c r="X9">
        <f t="shared" si="8"/>
        <v>875.05561636777497</v>
      </c>
      <c r="Y9">
        <f t="shared" si="8"/>
        <v>861.16193871253199</v>
      </c>
      <c r="Z9">
        <f t="shared" si="8"/>
        <v>848.73750698721233</v>
      </c>
      <c r="AA9">
        <f t="shared" si="8"/>
        <v>833.68610401176466</v>
      </c>
      <c r="AB9">
        <f t="shared" si="8"/>
        <v>816.24663392122761</v>
      </c>
      <c r="AC9">
        <f t="shared" si="8"/>
        <v>811.53735979539647</v>
      </c>
      <c r="AD9">
        <f t="shared" si="8"/>
        <v>796.87128663273654</v>
      </c>
      <c r="AE9">
        <f>AE7+AE8</f>
        <v>786.59967038363175</v>
      </c>
      <c r="AF9">
        <f>AF7+AF8</f>
        <v>767.88282491994892</v>
      </c>
      <c r="AG9">
        <f>AG7+AG8</f>
        <v>736.0728842639387</v>
      </c>
      <c r="AH9">
        <f t="shared" ref="AH9:AK9" si="9">AH7+AH8</f>
        <v>685.21730156138108</v>
      </c>
      <c r="AI9">
        <f t="shared" si="9"/>
        <v>680.36134903631716</v>
      </c>
      <c r="AJ9">
        <f t="shared" si="9"/>
        <v>0</v>
      </c>
      <c r="AK9">
        <f t="shared" si="9"/>
        <v>0</v>
      </c>
    </row>
    <row r="28" spans="1:37">
      <c r="A28" t="s">
        <v>95</v>
      </c>
    </row>
    <row r="29" spans="1:37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>
      <c r="A30" t="s">
        <v>68</v>
      </c>
      <c r="D30">
        <f>100*D4/AVERAGE($K4:$Q4)</f>
        <v>120.44057387641088</v>
      </c>
      <c r="E30">
        <f t="shared" ref="E30:AK30" si="10">100*E4/AVERAGE($K4:$Q4)</f>
        <v>122.8888398754119</v>
      </c>
      <c r="F30">
        <f t="shared" si="10"/>
        <v>122.06208362587533</v>
      </c>
      <c r="G30">
        <f t="shared" si="10"/>
        <v>115.8521320060286</v>
      </c>
      <c r="H30">
        <f t="shared" si="10"/>
        <v>111.44734425051905</v>
      </c>
      <c r="I30">
        <f t="shared" si="10"/>
        <v>109.36077042829372</v>
      </c>
      <c r="J30">
        <f t="shared" si="10"/>
        <v>107.95840219138063</v>
      </c>
      <c r="K30">
        <f t="shared" si="10"/>
        <v>104.26401263266493</v>
      </c>
      <c r="L30">
        <f t="shared" si="10"/>
        <v>105.59708104513243</v>
      </c>
      <c r="M30">
        <f t="shared" si="10"/>
        <v>103.49669147212889</v>
      </c>
      <c r="N30">
        <f t="shared" si="10"/>
        <v>100.20880182465534</v>
      </c>
      <c r="O30">
        <f t="shared" si="10"/>
        <v>98.018800866398607</v>
      </c>
      <c r="P30">
        <f t="shared" si="10"/>
        <v>95.589902215227511</v>
      </c>
      <c r="Q30">
        <f t="shared" si="10"/>
        <v>92.824709943792371</v>
      </c>
      <c r="R30">
        <f t="shared" si="10"/>
        <v>90.275320666351533</v>
      </c>
      <c r="S30">
        <f t="shared" si="10"/>
        <v>87.566461266936173</v>
      </c>
      <c r="T30">
        <f t="shared" si="10"/>
        <v>82.679480443996965</v>
      </c>
      <c r="U30">
        <f t="shared" si="10"/>
        <v>78.859853091683703</v>
      </c>
      <c r="V30">
        <f t="shared" si="10"/>
        <v>74.574163758761756</v>
      </c>
      <c r="W30">
        <f t="shared" si="10"/>
        <v>70.667294383217325</v>
      </c>
      <c r="X30">
        <f t="shared" si="10"/>
        <v>68.232401938700505</v>
      </c>
      <c r="Y30">
        <f t="shared" si="10"/>
        <v>65.075171776712651</v>
      </c>
      <c r="Z30">
        <f t="shared" si="10"/>
        <v>63.607575530348633</v>
      </c>
      <c r="AA30">
        <f t="shared" si="10"/>
        <v>62.563092101072201</v>
      </c>
      <c r="AB30">
        <f t="shared" si="10"/>
        <v>58.37375079016779</v>
      </c>
      <c r="AC30">
        <f t="shared" si="10"/>
        <v>57.127574694465117</v>
      </c>
      <c r="AD30">
        <f t="shared" si="10"/>
        <v>54.431813068707854</v>
      </c>
      <c r="AE30">
        <f t="shared" si="10"/>
        <v>52.773052743170744</v>
      </c>
      <c r="AF30">
        <f t="shared" si="10"/>
        <v>49.761452775891456</v>
      </c>
      <c r="AG30">
        <f t="shared" si="10"/>
        <v>46.862358505516866</v>
      </c>
      <c r="AH30">
        <f t="shared" si="10"/>
        <v>40.648852070049038</v>
      </c>
      <c r="AI30">
        <f t="shared" si="10"/>
        <v>41.69822827190999</v>
      </c>
      <c r="AJ30">
        <f t="shared" si="10"/>
        <v>0</v>
      </c>
      <c r="AK30">
        <f t="shared" si="10"/>
        <v>0</v>
      </c>
    </row>
    <row r="31" spans="1:37">
      <c r="A31" t="s">
        <v>69</v>
      </c>
      <c r="D31">
        <f>100*D5/AVERAGE($K5:$Q5)</f>
        <v>103.18319885491449</v>
      </c>
      <c r="E31">
        <f t="shared" ref="E31:AK31" si="11">100*E5/AVERAGE($K5:$Q5)</f>
        <v>102.70403644059979</v>
      </c>
      <c r="F31">
        <f t="shared" si="11"/>
        <v>101.72324130148809</v>
      </c>
      <c r="G31">
        <f t="shared" si="11"/>
        <v>100.57451862222042</v>
      </c>
      <c r="H31">
        <f t="shared" si="11"/>
        <v>99.30101615830732</v>
      </c>
      <c r="I31">
        <f t="shared" si="11"/>
        <v>100.16103267397209</v>
      </c>
      <c r="J31">
        <f t="shared" si="11"/>
        <v>100.95053737162756</v>
      </c>
      <c r="K31">
        <f t="shared" si="11"/>
        <v>100.37913394301641</v>
      </c>
      <c r="L31">
        <f t="shared" si="11"/>
        <v>100.19889388617894</v>
      </c>
      <c r="M31">
        <f t="shared" si="11"/>
        <v>100.03188672384948</v>
      </c>
      <c r="N31">
        <f t="shared" si="11"/>
        <v>102.17745203614825</v>
      </c>
      <c r="O31">
        <f t="shared" si="11"/>
        <v>101.35552214505896</v>
      </c>
      <c r="P31">
        <f t="shared" si="11"/>
        <v>99.179942830644123</v>
      </c>
      <c r="Q31">
        <f t="shared" si="11"/>
        <v>96.677168435103866</v>
      </c>
      <c r="R31">
        <f t="shared" si="11"/>
        <v>95.79838724103611</v>
      </c>
      <c r="S31">
        <f t="shared" si="11"/>
        <v>95.71303908522323</v>
      </c>
      <c r="T31">
        <f t="shared" si="11"/>
        <v>93.736472296798922</v>
      </c>
      <c r="U31">
        <f t="shared" si="11"/>
        <v>93.571442029660943</v>
      </c>
      <c r="V31">
        <f t="shared" si="11"/>
        <v>95.666803229146055</v>
      </c>
      <c r="W31">
        <f t="shared" si="11"/>
        <v>94.32344637959747</v>
      </c>
      <c r="X31">
        <f t="shared" si="11"/>
        <v>92.51512364964556</v>
      </c>
      <c r="Y31">
        <f t="shared" si="11"/>
        <v>93.167809760993109</v>
      </c>
      <c r="Z31">
        <f t="shared" si="11"/>
        <v>92.364518460363556</v>
      </c>
      <c r="AA31">
        <f t="shared" si="11"/>
        <v>90.641090632606435</v>
      </c>
      <c r="AB31">
        <f t="shared" si="11"/>
        <v>91.691914227151671</v>
      </c>
      <c r="AC31">
        <f t="shared" si="11"/>
        <v>92.093223538565283</v>
      </c>
      <c r="AD31">
        <f t="shared" si="11"/>
        <v>92.130547570917045</v>
      </c>
      <c r="AE31">
        <f t="shared" si="11"/>
        <v>91.922153652835831</v>
      </c>
      <c r="AF31">
        <f t="shared" si="11"/>
        <v>91.531189571504029</v>
      </c>
      <c r="AG31">
        <f t="shared" si="11"/>
        <v>88.596439700273592</v>
      </c>
      <c r="AH31">
        <f t="shared" si="11"/>
        <v>85.519516095003027</v>
      </c>
      <c r="AI31">
        <f t="shared" si="11"/>
        <v>83.545242582602782</v>
      </c>
      <c r="AJ31">
        <f t="shared" si="11"/>
        <v>0</v>
      </c>
      <c r="AK31">
        <f t="shared" si="11"/>
        <v>0</v>
      </c>
    </row>
    <row r="32" spans="1:37">
      <c r="A32" t="s">
        <v>57</v>
      </c>
      <c r="D32">
        <f>100*D9/AVERAGE($K9:$Q9)</f>
        <v>111.91003375574756</v>
      </c>
      <c r="E32">
        <f t="shared" ref="E32:AK32" si="12">100*E9/AVERAGE($K9:$Q9)</f>
        <v>112.91123463047255</v>
      </c>
      <c r="F32">
        <f t="shared" si="12"/>
        <v>112.00833499725067</v>
      </c>
      <c r="G32">
        <f t="shared" si="12"/>
        <v>108.30021326078374</v>
      </c>
      <c r="H32">
        <f t="shared" si="12"/>
        <v>105.44325967912356</v>
      </c>
      <c r="I32">
        <f t="shared" si="12"/>
        <v>104.81322296437953</v>
      </c>
      <c r="J32">
        <f t="shared" si="12"/>
        <v>104.49432541663226</v>
      </c>
      <c r="K32">
        <f t="shared" si="12"/>
        <v>102.34366765061081</v>
      </c>
      <c r="L32">
        <f t="shared" si="12"/>
        <v>102.92868842569051</v>
      </c>
      <c r="M32">
        <f t="shared" si="12"/>
        <v>101.78399438588919</v>
      </c>
      <c r="N32">
        <f t="shared" si="12"/>
        <v>101.18193068068203</v>
      </c>
      <c r="O32">
        <f t="shared" si="12"/>
        <v>99.668184663391315</v>
      </c>
      <c r="P32">
        <f t="shared" si="12"/>
        <v>97.364504984563808</v>
      </c>
      <c r="Q32">
        <f t="shared" si="12"/>
        <v>94.729029209172339</v>
      </c>
      <c r="R32">
        <f t="shared" si="12"/>
        <v>93.005442770423159</v>
      </c>
      <c r="S32">
        <f t="shared" si="12"/>
        <v>91.593418370113142</v>
      </c>
      <c r="T32">
        <f t="shared" si="12"/>
        <v>88.14509224745396</v>
      </c>
      <c r="U32">
        <f t="shared" si="12"/>
        <v>86.131978749137232</v>
      </c>
      <c r="V32">
        <f t="shared" si="12"/>
        <v>85.000523910793646</v>
      </c>
      <c r="W32">
        <f t="shared" si="12"/>
        <v>82.360831404592915</v>
      </c>
      <c r="X32">
        <f t="shared" si="12"/>
        <v>80.235660344807599</v>
      </c>
      <c r="Y32">
        <f t="shared" si="12"/>
        <v>78.961720288387468</v>
      </c>
      <c r="Z32">
        <f t="shared" si="12"/>
        <v>77.822498431806622</v>
      </c>
      <c r="AA32">
        <f t="shared" si="12"/>
        <v>76.442404144927281</v>
      </c>
      <c r="AB32">
        <f t="shared" si="12"/>
        <v>74.843343042290272</v>
      </c>
      <c r="AC32">
        <f t="shared" si="12"/>
        <v>74.411539952105912</v>
      </c>
      <c r="AD32">
        <f t="shared" si="12"/>
        <v>73.0667773531802</v>
      </c>
      <c r="AE32">
        <f t="shared" si="12"/>
        <v>72.124951602748112</v>
      </c>
      <c r="AF32">
        <f t="shared" si="12"/>
        <v>70.408765308688459</v>
      </c>
      <c r="AG32">
        <f t="shared" si="12"/>
        <v>67.492046020995289</v>
      </c>
      <c r="AH32">
        <f t="shared" si="12"/>
        <v>62.828992400132933</v>
      </c>
      <c r="AI32">
        <f t="shared" si="12"/>
        <v>62.38374006397995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K32"/>
  <sheetViews>
    <sheetView zoomScale="50" zoomScaleNormal="50" workbookViewId="0"/>
  </sheetViews>
  <sheetFormatPr baseColWidth="10" defaultColWidth="9.140625" defaultRowHeight="15"/>
  <sheetData>
    <row r="2" spans="1:37">
      <c r="A2" s="1" t="s">
        <v>59</v>
      </c>
    </row>
    <row r="3" spans="1:37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>
      <c r="A4" t="s">
        <v>64</v>
      </c>
      <c r="D4" s="3">
        <f>'NOx-CEIP 2023'!B23</f>
        <v>2843.2798590000002</v>
      </c>
      <c r="E4" s="3">
        <f>'NOx-CEIP 2023'!C23</f>
        <v>2616.106178</v>
      </c>
      <c r="F4" s="3">
        <f>'NOx-CEIP 2023'!D23</f>
        <v>2465.6819730000002</v>
      </c>
      <c r="G4" s="3">
        <f>'NOx-CEIP 2023'!E23</f>
        <v>2360.7442059999998</v>
      </c>
      <c r="H4" s="3">
        <f>'NOx-CEIP 2023'!F23</f>
        <v>2229.0462050000001</v>
      </c>
      <c r="I4" s="3">
        <f>'NOx-CEIP 2023'!G23</f>
        <v>2168.845652</v>
      </c>
      <c r="J4" s="3">
        <f>'NOx-CEIP 2023'!H23</f>
        <v>2085.32044</v>
      </c>
      <c r="K4" s="3">
        <f>'NOx-CEIP 2023'!I23</f>
        <v>2010.14985</v>
      </c>
      <c r="L4" s="3">
        <f>'NOx-CEIP 2023'!J23</f>
        <v>1980.530436</v>
      </c>
      <c r="M4" s="3">
        <f>'NOx-CEIP 2023'!K23</f>
        <v>1944.1014210000001</v>
      </c>
      <c r="N4" s="3">
        <f>'NOx-CEIP 2023'!L23</f>
        <v>1865.9164040000001</v>
      </c>
      <c r="O4" s="3">
        <f>'NOx-CEIP 2023'!M23</f>
        <v>1810.0082729999999</v>
      </c>
      <c r="P4" s="3">
        <f>'NOx-CEIP 2023'!N23</f>
        <v>1750.3084679999999</v>
      </c>
      <c r="Q4" s="3">
        <f>'NOx-CEIP 2023'!O23</f>
        <v>1707.899357</v>
      </c>
      <c r="R4" s="3">
        <f>'NOx-CEIP 2023'!P23</f>
        <v>1663.793324</v>
      </c>
      <c r="S4" s="3">
        <f>'NOx-CEIP 2023'!Q23</f>
        <v>1616.365423</v>
      </c>
      <c r="T4" s="3">
        <f>'NOx-CEIP 2023'!R23</f>
        <v>1631.050242</v>
      </c>
      <c r="U4" s="3">
        <f>'NOx-CEIP 2023'!S23</f>
        <v>1585.205473</v>
      </c>
      <c r="V4" s="3">
        <f>'NOx-CEIP 2023'!T23</f>
        <v>1529.7697270000001</v>
      </c>
      <c r="W4" s="3">
        <f>'NOx-CEIP 2023'!U23</f>
        <v>1438.8843400000001</v>
      </c>
      <c r="X4" s="3">
        <f>'NOx-CEIP 2023'!V23</f>
        <v>1458.606544</v>
      </c>
      <c r="Y4" s="3">
        <f>'NOx-CEIP 2023'!W23</f>
        <v>1438.3026560000001</v>
      </c>
      <c r="Z4" s="3">
        <f>'NOx-CEIP 2023'!X23</f>
        <v>1433.602142</v>
      </c>
      <c r="AA4" s="3">
        <f>'NOx-CEIP 2023'!Y23</f>
        <v>1436.6179970000001</v>
      </c>
      <c r="AB4" s="3">
        <f>'NOx-CEIP 2023'!Z23</f>
        <v>1393.623992</v>
      </c>
      <c r="AC4" s="3">
        <f>'NOx-CEIP 2023'!AA23</f>
        <v>1368.4506389999999</v>
      </c>
      <c r="AD4" s="3">
        <f>'NOx-CEIP 2023'!AB23</f>
        <v>1334.344069</v>
      </c>
      <c r="AE4" s="3">
        <f>'NOx-CEIP 2023'!AC23</f>
        <v>1278.5558349999999</v>
      </c>
      <c r="AF4" s="3">
        <f>'NOx-CEIP 2023'!AD23</f>
        <v>1191.2782749999999</v>
      </c>
      <c r="AG4" s="3">
        <f>'NOx-CEIP 2023'!AE23</f>
        <v>1107.1996690000001</v>
      </c>
      <c r="AH4" s="3">
        <f>'NOx-CEIP 2023'!AF23</f>
        <v>975.64603009999996</v>
      </c>
      <c r="AI4" s="3">
        <f>'NOx-CEIP 2023'!AG23</f>
        <v>968.78026560000001</v>
      </c>
      <c r="AJ4" s="3">
        <f>'NOx-CEIP 2023'!AH23</f>
        <v>0</v>
      </c>
      <c r="AK4" s="3">
        <f>'NOx-CEIP 2023'!AI23</f>
        <v>0</v>
      </c>
    </row>
    <row r="5" spans="1:37">
      <c r="A5" t="s">
        <v>63</v>
      </c>
      <c r="D5" s="3">
        <f>'NH3-CEIP 2023'!B23</f>
        <v>725.51915329999997</v>
      </c>
      <c r="E5" s="3">
        <f>'NH3-CEIP 2023'!C23</f>
        <v>649.18168109999999</v>
      </c>
      <c r="F5" s="3">
        <f>'NH3-CEIP 2023'!D23</f>
        <v>647.54418099999998</v>
      </c>
      <c r="G5" s="3">
        <f>'NH3-CEIP 2023'!E23</f>
        <v>640.97271220000005</v>
      </c>
      <c r="H5" s="3">
        <f>'NH3-CEIP 2023'!F23</f>
        <v>619.71799329999999</v>
      </c>
      <c r="I5" s="3">
        <f>'NH3-CEIP 2023'!G23</f>
        <v>620.15347710000003</v>
      </c>
      <c r="J5" s="3">
        <f>'NH3-CEIP 2023'!H23</f>
        <v>629.54191509999998</v>
      </c>
      <c r="K5" s="3">
        <f>'NH3-CEIP 2023'!I23</f>
        <v>622.1207369</v>
      </c>
      <c r="L5" s="3">
        <f>'NH3-CEIP 2023'!J23</f>
        <v>630.55625710000004</v>
      </c>
      <c r="M5" s="3">
        <f>'NH3-CEIP 2023'!K23</f>
        <v>628.82266240000001</v>
      </c>
      <c r="N5" s="3">
        <f>'NH3-CEIP 2023'!L23</f>
        <v>632.98998059999997</v>
      </c>
      <c r="O5" s="3">
        <f>'NH3-CEIP 2023'!M23</f>
        <v>637.27890119999995</v>
      </c>
      <c r="P5" s="3">
        <f>'NH3-CEIP 2023'!N23</f>
        <v>625.08033220000004</v>
      </c>
      <c r="Q5" s="3">
        <f>'NH3-CEIP 2023'!O23</f>
        <v>621.87808640000003</v>
      </c>
      <c r="R5" s="3">
        <f>'NH3-CEIP 2023'!P23</f>
        <v>605.12507310000001</v>
      </c>
      <c r="S5" s="3">
        <f>'NH3-CEIP 2023'!Q23</f>
        <v>611.94414459999996</v>
      </c>
      <c r="T5" s="3">
        <f>'NH3-CEIP 2023'!R23</f>
        <v>606.72284790000003</v>
      </c>
      <c r="U5" s="3">
        <f>'NH3-CEIP 2023'!S23</f>
        <v>615.08630570000003</v>
      </c>
      <c r="V5" s="3">
        <f>'NH3-CEIP 2023'!T23</f>
        <v>618.00379740000005</v>
      </c>
      <c r="W5" s="3">
        <f>'NH3-CEIP 2023'!U23</f>
        <v>621.68442259999995</v>
      </c>
      <c r="X5" s="3">
        <f>'NH3-CEIP 2023'!V23</f>
        <v>625.43636219999996</v>
      </c>
      <c r="Y5" s="3">
        <f>'NH3-CEIP 2023'!W23</f>
        <v>628.15238050000005</v>
      </c>
      <c r="Z5" s="3">
        <f>'NH3-CEIP 2023'!X23</f>
        <v>633.46322980000002</v>
      </c>
      <c r="AA5" s="3">
        <f>'NH3-CEIP 2023'!Y23</f>
        <v>639.52219860000002</v>
      </c>
      <c r="AB5" s="3">
        <f>'NH3-CEIP 2023'!Z23</f>
        <v>646.9316063</v>
      </c>
      <c r="AC5" s="3">
        <f>'NH3-CEIP 2023'!AA23</f>
        <v>643.72216690000005</v>
      </c>
      <c r="AD5" s="3">
        <f>'NH3-CEIP 2023'!AB23</f>
        <v>637.18396800000005</v>
      </c>
      <c r="AE5" s="3">
        <f>'NH3-CEIP 2023'!AC23</f>
        <v>619.45981810000001</v>
      </c>
      <c r="AF5" s="3">
        <f>'NH3-CEIP 2023'!AD23</f>
        <v>591.41752799999995</v>
      </c>
      <c r="AG5" s="3">
        <f>'NH3-CEIP 2023'!AE23</f>
        <v>570.44850740000004</v>
      </c>
      <c r="AH5" s="3">
        <f>'NH3-CEIP 2023'!AF23</f>
        <v>529.77758919999997</v>
      </c>
      <c r="AI5" s="3">
        <f>'NH3-CEIP 2023'!AG23</f>
        <v>515.76950899999997</v>
      </c>
      <c r="AJ5" s="3">
        <f>'NH3-CEIP 2023'!AH23</f>
        <v>0</v>
      </c>
      <c r="AK5" s="3">
        <f>'NH3-CEIP 2023'!AI23</f>
        <v>0</v>
      </c>
    </row>
    <row r="7" spans="1:37">
      <c r="A7" t="s">
        <v>65</v>
      </c>
      <c r="D7">
        <f t="shared" ref="D7:AE7" si="0">D4*14/46</f>
        <v>865.34604404347829</v>
      </c>
      <c r="E7">
        <f t="shared" si="0"/>
        <v>796.20622808695646</v>
      </c>
      <c r="F7">
        <f t="shared" si="0"/>
        <v>750.42494830434794</v>
      </c>
      <c r="G7">
        <f t="shared" si="0"/>
        <v>718.48736704347823</v>
      </c>
      <c r="H7">
        <f t="shared" si="0"/>
        <v>678.4053667391305</v>
      </c>
      <c r="I7">
        <f t="shared" si="0"/>
        <v>660.0834593043478</v>
      </c>
      <c r="J7">
        <f t="shared" si="0"/>
        <v>634.66274260869568</v>
      </c>
      <c r="K7">
        <f t="shared" si="0"/>
        <v>611.78473695652178</v>
      </c>
      <c r="L7">
        <f t="shared" si="0"/>
        <v>602.77013269565214</v>
      </c>
      <c r="M7">
        <f t="shared" si="0"/>
        <v>591.68304117391313</v>
      </c>
      <c r="N7">
        <f t="shared" si="0"/>
        <v>567.88760121739131</v>
      </c>
      <c r="O7">
        <f t="shared" si="0"/>
        <v>550.87208308695654</v>
      </c>
      <c r="P7">
        <f t="shared" si="0"/>
        <v>532.70257721739131</v>
      </c>
      <c r="Q7">
        <f t="shared" si="0"/>
        <v>519.79545647826092</v>
      </c>
      <c r="R7">
        <f t="shared" si="0"/>
        <v>506.37188121739126</v>
      </c>
      <c r="S7">
        <f t="shared" si="0"/>
        <v>491.93730265217391</v>
      </c>
      <c r="T7">
        <f t="shared" si="0"/>
        <v>496.40659539130439</v>
      </c>
      <c r="U7">
        <f t="shared" si="0"/>
        <v>482.45383960869566</v>
      </c>
      <c r="V7">
        <f t="shared" si="0"/>
        <v>465.58209082608698</v>
      </c>
      <c r="W7">
        <f t="shared" si="0"/>
        <v>437.92132086956519</v>
      </c>
      <c r="X7">
        <f t="shared" si="0"/>
        <v>443.92373078260869</v>
      </c>
      <c r="Y7">
        <f t="shared" si="0"/>
        <v>437.74428660869569</v>
      </c>
      <c r="Z7">
        <f t="shared" si="0"/>
        <v>436.31369539130435</v>
      </c>
      <c r="AA7">
        <f t="shared" si="0"/>
        <v>437.2315643043479</v>
      </c>
      <c r="AB7">
        <f t="shared" si="0"/>
        <v>424.14643234782608</v>
      </c>
      <c r="AC7">
        <f t="shared" si="0"/>
        <v>416.48497708695646</v>
      </c>
      <c r="AD7">
        <f t="shared" si="0"/>
        <v>406.10471665217386</v>
      </c>
      <c r="AE7">
        <f t="shared" si="0"/>
        <v>389.12568891304346</v>
      </c>
      <c r="AF7">
        <f t="shared" ref="AF7:AG7" si="1">AF4*14/46</f>
        <v>362.56295326086951</v>
      </c>
      <c r="AG7">
        <f t="shared" si="1"/>
        <v>336.97381230434786</v>
      </c>
      <c r="AH7">
        <f t="shared" ref="AH7:AK7" si="2">AH4*14/46</f>
        <v>296.93574829130432</v>
      </c>
      <c r="AI7">
        <f t="shared" si="2"/>
        <v>294.84616779130431</v>
      </c>
      <c r="AJ7">
        <f t="shared" si="2"/>
        <v>0</v>
      </c>
      <c r="AK7">
        <f t="shared" si="2"/>
        <v>0</v>
      </c>
    </row>
    <row r="8" spans="1:37">
      <c r="A8" t="s">
        <v>66</v>
      </c>
      <c r="D8">
        <f t="shared" ref="D8:H8" si="3">D5*14/17</f>
        <v>597.48636154117651</v>
      </c>
      <c r="E8">
        <f t="shared" si="3"/>
        <v>534.62020796470586</v>
      </c>
      <c r="F8">
        <f t="shared" si="3"/>
        <v>533.2716784705882</v>
      </c>
      <c r="G8">
        <f t="shared" si="3"/>
        <v>527.85988063529408</v>
      </c>
      <c r="H8">
        <f t="shared" si="3"/>
        <v>510.35599448235297</v>
      </c>
      <c r="I8">
        <f>I5*14/17</f>
        <v>510.71462820000005</v>
      </c>
      <c r="J8">
        <f t="shared" ref="J8:AE8" si="4">J5*14/17</f>
        <v>518.44628302352942</v>
      </c>
      <c r="K8">
        <f t="shared" si="4"/>
        <v>512.33472450588226</v>
      </c>
      <c r="L8">
        <f t="shared" si="4"/>
        <v>519.28162349411764</v>
      </c>
      <c r="M8">
        <f t="shared" si="4"/>
        <v>517.85395727058824</v>
      </c>
      <c r="N8">
        <f t="shared" si="4"/>
        <v>521.28586637647049</v>
      </c>
      <c r="O8">
        <f t="shared" si="4"/>
        <v>524.81791863529406</v>
      </c>
      <c r="P8">
        <f t="shared" si="4"/>
        <v>514.77203828235292</v>
      </c>
      <c r="Q8">
        <f t="shared" si="4"/>
        <v>512.13489468235298</v>
      </c>
      <c r="R8">
        <f t="shared" si="4"/>
        <v>498.33829549411763</v>
      </c>
      <c r="S8">
        <f t="shared" si="4"/>
        <v>503.95400143529406</v>
      </c>
      <c r="T8">
        <f t="shared" si="4"/>
        <v>499.65411003529408</v>
      </c>
      <c r="U8">
        <f t="shared" si="4"/>
        <v>506.54166351764712</v>
      </c>
      <c r="V8">
        <f t="shared" si="4"/>
        <v>508.94430374117655</v>
      </c>
      <c r="W8">
        <f t="shared" si="4"/>
        <v>511.97540684705876</v>
      </c>
      <c r="X8">
        <f t="shared" si="4"/>
        <v>515.0652394588235</v>
      </c>
      <c r="Y8">
        <f t="shared" si="4"/>
        <v>517.30196041176475</v>
      </c>
      <c r="Z8">
        <f t="shared" si="4"/>
        <v>521.6756010117648</v>
      </c>
      <c r="AA8">
        <f t="shared" si="4"/>
        <v>526.66534002352944</v>
      </c>
      <c r="AB8">
        <f t="shared" si="4"/>
        <v>532.76720518823538</v>
      </c>
      <c r="AC8">
        <f t="shared" si="4"/>
        <v>530.12413744705884</v>
      </c>
      <c r="AD8">
        <f t="shared" si="4"/>
        <v>524.73973835294123</v>
      </c>
      <c r="AE8">
        <f t="shared" si="4"/>
        <v>510.14337961176471</v>
      </c>
      <c r="AF8">
        <f t="shared" ref="AF8:AG8" si="5">AF5*14/17</f>
        <v>487.04972894117645</v>
      </c>
      <c r="AG8">
        <f t="shared" si="5"/>
        <v>469.78112374117654</v>
      </c>
      <c r="AH8">
        <f t="shared" ref="AH8:AK8" si="6">AH5*14/17</f>
        <v>436.28742639999996</v>
      </c>
      <c r="AI8">
        <f t="shared" si="6"/>
        <v>424.75136035294116</v>
      </c>
      <c r="AJ8">
        <f t="shared" si="6"/>
        <v>0</v>
      </c>
      <c r="AK8">
        <f t="shared" si="6"/>
        <v>0</v>
      </c>
    </row>
    <row r="9" spans="1:37">
      <c r="A9" t="s">
        <v>67</v>
      </c>
      <c r="D9">
        <f t="shared" ref="D9:H9" si="7">D7+D8</f>
        <v>1462.8324055846547</v>
      </c>
      <c r="E9">
        <f t="shared" si="7"/>
        <v>1330.8264360516623</v>
      </c>
      <c r="F9">
        <f t="shared" si="7"/>
        <v>1283.6966267749362</v>
      </c>
      <c r="G9">
        <f t="shared" si="7"/>
        <v>1246.3472476787724</v>
      </c>
      <c r="H9">
        <f t="shared" si="7"/>
        <v>1188.7613612214834</v>
      </c>
      <c r="I9">
        <f>I7+I8</f>
        <v>1170.7980875043479</v>
      </c>
      <c r="J9">
        <f t="shared" ref="J9:AD9" si="8">J7+J8</f>
        <v>1153.109025632225</v>
      </c>
      <c r="K9">
        <f t="shared" si="8"/>
        <v>1124.1194614624042</v>
      </c>
      <c r="L9">
        <f t="shared" si="8"/>
        <v>1122.0517561897698</v>
      </c>
      <c r="M9">
        <f t="shared" si="8"/>
        <v>1109.5369984445015</v>
      </c>
      <c r="N9">
        <f t="shared" si="8"/>
        <v>1089.1734675938619</v>
      </c>
      <c r="O9">
        <f t="shared" si="8"/>
        <v>1075.6900017222506</v>
      </c>
      <c r="P9">
        <f t="shared" si="8"/>
        <v>1047.4746154997442</v>
      </c>
      <c r="Q9">
        <f t="shared" si="8"/>
        <v>1031.930351160614</v>
      </c>
      <c r="R9">
        <f t="shared" si="8"/>
        <v>1004.7101767115089</v>
      </c>
      <c r="S9">
        <f t="shared" si="8"/>
        <v>995.89130408746792</v>
      </c>
      <c r="T9">
        <f t="shared" si="8"/>
        <v>996.06070542659847</v>
      </c>
      <c r="U9">
        <f t="shared" si="8"/>
        <v>988.99550312634278</v>
      </c>
      <c r="V9">
        <f t="shared" si="8"/>
        <v>974.52639456726354</v>
      </c>
      <c r="W9">
        <f t="shared" si="8"/>
        <v>949.8967277166239</v>
      </c>
      <c r="X9">
        <f t="shared" si="8"/>
        <v>958.98897024143218</v>
      </c>
      <c r="Y9">
        <f t="shared" si="8"/>
        <v>955.04624702046044</v>
      </c>
      <c r="Z9">
        <f t="shared" si="8"/>
        <v>957.98929640306915</v>
      </c>
      <c r="AA9">
        <f t="shared" si="8"/>
        <v>963.89690432787734</v>
      </c>
      <c r="AB9">
        <f t="shared" si="8"/>
        <v>956.91363753606151</v>
      </c>
      <c r="AC9">
        <f t="shared" si="8"/>
        <v>946.60911453401536</v>
      </c>
      <c r="AD9">
        <f t="shared" si="8"/>
        <v>930.84445500511515</v>
      </c>
      <c r="AE9">
        <f>AE7+AE8</f>
        <v>899.26906852480818</v>
      </c>
      <c r="AF9">
        <f>AF7+AF8</f>
        <v>849.61268220204602</v>
      </c>
      <c r="AG9">
        <f>AG7+AG8</f>
        <v>806.75493604552435</v>
      </c>
      <c r="AH9">
        <f t="shared" ref="AH9:AK9" si="9">AH7+AH8</f>
        <v>733.22317469130428</v>
      </c>
      <c r="AI9">
        <f t="shared" si="9"/>
        <v>719.59752814424542</v>
      </c>
      <c r="AJ9">
        <f t="shared" si="9"/>
        <v>0</v>
      </c>
      <c r="AK9">
        <f t="shared" si="9"/>
        <v>0</v>
      </c>
    </row>
    <row r="28" spans="1:37">
      <c r="A28" t="s">
        <v>95</v>
      </c>
    </row>
    <row r="29" spans="1:37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>
      <c r="A30" t="s">
        <v>68</v>
      </c>
      <c r="D30">
        <f t="shared" ref="D30:AK30" si="10">100*D4/AVERAGE($K4:$Q4)</f>
        <v>152.29236870568553</v>
      </c>
      <c r="E30">
        <f t="shared" si="10"/>
        <v>140.1244430343632</v>
      </c>
      <c r="F30">
        <f t="shared" si="10"/>
        <v>132.067389340684</v>
      </c>
      <c r="G30">
        <f t="shared" si="10"/>
        <v>126.4466900442257</v>
      </c>
      <c r="H30">
        <f t="shared" si="10"/>
        <v>119.39265332581849</v>
      </c>
      <c r="I30">
        <f t="shared" si="10"/>
        <v>116.16817832919025</v>
      </c>
      <c r="J30">
        <f t="shared" si="10"/>
        <v>111.69438291933623</v>
      </c>
      <c r="K30">
        <f t="shared" si="10"/>
        <v>107.66807957397009</v>
      </c>
      <c r="L30">
        <f t="shared" si="10"/>
        <v>106.08159813653577</v>
      </c>
      <c r="M30">
        <f t="shared" si="10"/>
        <v>104.13037938246062</v>
      </c>
      <c r="N30">
        <f t="shared" si="10"/>
        <v>99.942616648330031</v>
      </c>
      <c r="O30">
        <f t="shared" si="10"/>
        <v>96.948053284141068</v>
      </c>
      <c r="P30">
        <f t="shared" si="10"/>
        <v>93.750399459830149</v>
      </c>
      <c r="Q30">
        <f t="shared" si="10"/>
        <v>91.478873514732413</v>
      </c>
      <c r="R30">
        <f t="shared" si="10"/>
        <v>89.116456667681845</v>
      </c>
      <c r="S30">
        <f t="shared" si="10"/>
        <v>86.576113210752823</v>
      </c>
      <c r="T30">
        <f t="shared" si="10"/>
        <v>87.362664651493105</v>
      </c>
      <c r="U30">
        <f t="shared" si="10"/>
        <v>84.907117252008291</v>
      </c>
      <c r="V30">
        <f t="shared" si="10"/>
        <v>81.937855875016723</v>
      </c>
      <c r="W30">
        <f t="shared" si="10"/>
        <v>77.069833185252051</v>
      </c>
      <c r="X30">
        <f t="shared" si="10"/>
        <v>78.126198127221954</v>
      </c>
      <c r="Y30">
        <f t="shared" si="10"/>
        <v>77.038676901456142</v>
      </c>
      <c r="Z30">
        <f t="shared" si="10"/>
        <v>76.78690695734447</v>
      </c>
      <c r="AA30">
        <f t="shared" si="10"/>
        <v>76.948442832952736</v>
      </c>
      <c r="AB30">
        <f t="shared" si="10"/>
        <v>74.645588669347134</v>
      </c>
      <c r="AC30">
        <f t="shared" si="10"/>
        <v>73.297248109588537</v>
      </c>
      <c r="AD30">
        <f t="shared" si="10"/>
        <v>71.470424655230062</v>
      </c>
      <c r="AE30">
        <f t="shared" si="10"/>
        <v>68.482283240000115</v>
      </c>
      <c r="AF30">
        <f t="shared" si="10"/>
        <v>63.807503757713285</v>
      </c>
      <c r="AG30">
        <f t="shared" si="10"/>
        <v>59.304067339141582</v>
      </c>
      <c r="AH30">
        <f t="shared" si="10"/>
        <v>52.257762974653254</v>
      </c>
      <c r="AI30">
        <f t="shared" si="10"/>
        <v>51.890017416518809</v>
      </c>
      <c r="AJ30">
        <f t="shared" si="10"/>
        <v>0</v>
      </c>
      <c r="AK30">
        <f t="shared" si="10"/>
        <v>0</v>
      </c>
    </row>
    <row r="31" spans="1:37">
      <c r="A31" t="s">
        <v>69</v>
      </c>
      <c r="D31">
        <f t="shared" ref="D31:AK31" si="11">100*D5/AVERAGE($K5:$Q5)</f>
        <v>115.45690657722984</v>
      </c>
      <c r="E31">
        <f t="shared" si="11"/>
        <v>103.30879393809617</v>
      </c>
      <c r="F31">
        <f t="shared" si="11"/>
        <v>103.04820716350039</v>
      </c>
      <c r="G31">
        <f t="shared" si="11"/>
        <v>102.00244364937984</v>
      </c>
      <c r="H31">
        <f t="shared" si="11"/>
        <v>98.620032470845658</v>
      </c>
      <c r="I31">
        <f t="shared" si="11"/>
        <v>98.689334035365079</v>
      </c>
      <c r="J31">
        <f t="shared" si="11"/>
        <v>100.18338144147663</v>
      </c>
      <c r="K31">
        <f t="shared" si="11"/>
        <v>99.0023977634674</v>
      </c>
      <c r="L31">
        <f t="shared" si="11"/>
        <v>100.34480073550723</v>
      </c>
      <c r="M31">
        <f t="shared" si="11"/>
        <v>100.06892175917658</v>
      </c>
      <c r="N31">
        <f t="shared" si="11"/>
        <v>100.73209607498411</v>
      </c>
      <c r="O31">
        <f t="shared" si="11"/>
        <v>101.41462182606735</v>
      </c>
      <c r="P31">
        <f t="shared" si="11"/>
        <v>99.473378738269062</v>
      </c>
      <c r="Q31">
        <f t="shared" si="11"/>
        <v>98.963783102528424</v>
      </c>
      <c r="R31">
        <f t="shared" si="11"/>
        <v>96.297759631380458</v>
      </c>
      <c r="S31">
        <f t="shared" si="11"/>
        <v>97.38292588445303</v>
      </c>
      <c r="T31">
        <f t="shared" si="11"/>
        <v>96.552024642822246</v>
      </c>
      <c r="U31">
        <f t="shared" si="11"/>
        <v>97.882959824181853</v>
      </c>
      <c r="V31">
        <f t="shared" si="11"/>
        <v>98.347240560416893</v>
      </c>
      <c r="W31">
        <f t="shared" si="11"/>
        <v>98.932964035709446</v>
      </c>
      <c r="X31">
        <f t="shared" si="11"/>
        <v>99.530036267242224</v>
      </c>
      <c r="Y31">
        <f t="shared" si="11"/>
        <v>99.962255140719023</v>
      </c>
      <c r="Z31">
        <f t="shared" si="11"/>
        <v>100.80740751014558</v>
      </c>
      <c r="AA31">
        <f t="shared" si="11"/>
        <v>101.77161333643434</v>
      </c>
      <c r="AB31">
        <f t="shared" si="11"/>
        <v>102.9507238929516</v>
      </c>
      <c r="AC31">
        <f t="shared" si="11"/>
        <v>102.43998348963402</v>
      </c>
      <c r="AD31">
        <f t="shared" si="11"/>
        <v>101.39951444598837</v>
      </c>
      <c r="AE31">
        <f t="shared" si="11"/>
        <v>98.578947256470016</v>
      </c>
      <c r="AF31">
        <f t="shared" si="11"/>
        <v>94.116382686588139</v>
      </c>
      <c r="AG31">
        <f t="shared" si="11"/>
        <v>90.779436664669518</v>
      </c>
      <c r="AH31">
        <f t="shared" si="11"/>
        <v>84.307190712692702</v>
      </c>
      <c r="AI31">
        <f t="shared" si="11"/>
        <v>82.077987528157379</v>
      </c>
      <c r="AJ31">
        <f t="shared" si="11"/>
        <v>0</v>
      </c>
      <c r="AK31">
        <f t="shared" si="11"/>
        <v>0</v>
      </c>
    </row>
    <row r="32" spans="1:37">
      <c r="A32" t="s">
        <v>57</v>
      </c>
      <c r="D32">
        <f t="shared" ref="D32:AK32" si="12">100*D9/AVERAGE($K9:$Q9)</f>
        <v>134.73497759100786</v>
      </c>
      <c r="E32">
        <f t="shared" si="12"/>
        <v>122.57649567673931</v>
      </c>
      <c r="F32">
        <f t="shared" si="12"/>
        <v>118.23557885501343</v>
      </c>
      <c r="G32">
        <f t="shared" si="12"/>
        <v>114.79549389630729</v>
      </c>
      <c r="H32">
        <f t="shared" si="12"/>
        <v>109.49151437564568</v>
      </c>
      <c r="I32">
        <f t="shared" si="12"/>
        <v>107.83699723991676</v>
      </c>
      <c r="J32">
        <f t="shared" si="12"/>
        <v>106.20773653592387</v>
      </c>
      <c r="K32">
        <f t="shared" si="12"/>
        <v>103.5376368964284</v>
      </c>
      <c r="L32">
        <f t="shared" si="12"/>
        <v>103.34718977308766</v>
      </c>
      <c r="M32">
        <f t="shared" si="12"/>
        <v>102.19451117646354</v>
      </c>
      <c r="N32">
        <f t="shared" si="12"/>
        <v>100.31891704663693</v>
      </c>
      <c r="O32">
        <f t="shared" si="12"/>
        <v>99.077015059009995</v>
      </c>
      <c r="P32">
        <f t="shared" si="12"/>
        <v>96.478221502142063</v>
      </c>
      <c r="Q32">
        <f t="shared" si="12"/>
        <v>95.046508546231451</v>
      </c>
      <c r="R32">
        <f t="shared" si="12"/>
        <v>92.539379513252655</v>
      </c>
      <c r="S32">
        <f t="shared" si="12"/>
        <v>91.727112434097265</v>
      </c>
      <c r="T32">
        <f t="shared" si="12"/>
        <v>91.742715236950488</v>
      </c>
      <c r="U32">
        <f t="shared" si="12"/>
        <v>91.091970920672892</v>
      </c>
      <c r="V32">
        <f t="shared" si="12"/>
        <v>89.759285775042528</v>
      </c>
      <c r="W32">
        <f t="shared" si="12"/>
        <v>87.490756859135303</v>
      </c>
      <c r="X32">
        <f t="shared" si="12"/>
        <v>88.328202822292269</v>
      </c>
      <c r="Y32">
        <f t="shared" si="12"/>
        <v>87.965056146844603</v>
      </c>
      <c r="Z32">
        <f t="shared" si="12"/>
        <v>88.23612731747302</v>
      </c>
      <c r="AA32">
        <f t="shared" si="12"/>
        <v>88.780250771620416</v>
      </c>
      <c r="AB32">
        <f t="shared" si="12"/>
        <v>88.137053170093907</v>
      </c>
      <c r="AC32">
        <f t="shared" si="12"/>
        <v>87.187949451536468</v>
      </c>
      <c r="AD32">
        <f t="shared" si="12"/>
        <v>85.735936876311001</v>
      </c>
      <c r="AE32">
        <f t="shared" si="12"/>
        <v>82.827668660751996</v>
      </c>
      <c r="AF32">
        <f t="shared" si="12"/>
        <v>78.254040080399477</v>
      </c>
      <c r="AG32">
        <f t="shared" si="12"/>
        <v>74.306603965397528</v>
      </c>
      <c r="AH32">
        <f t="shared" si="12"/>
        <v>67.53392092907356</v>
      </c>
      <c r="AI32">
        <f t="shared" si="12"/>
        <v>66.278923312687539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K32"/>
  <sheetViews>
    <sheetView zoomScale="50" zoomScaleNormal="50" workbookViewId="0"/>
  </sheetViews>
  <sheetFormatPr baseColWidth="10" defaultColWidth="9.140625" defaultRowHeight="15"/>
  <sheetData>
    <row r="2" spans="1:37">
      <c r="A2" s="1" t="s">
        <v>92</v>
      </c>
    </row>
    <row r="3" spans="1:37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>
      <c r="A4" t="s">
        <v>64</v>
      </c>
      <c r="D4" s="3">
        <f>'NOx-CEIP 2023'!B26</f>
        <v>28.855289370000001</v>
      </c>
      <c r="E4" s="3">
        <f>'NOx-CEIP 2023'!C26</f>
        <v>27.609248000000001</v>
      </c>
      <c r="F4" s="3">
        <f>'NOx-CEIP 2023'!D26</f>
        <v>29.77062016</v>
      </c>
      <c r="G4" s="3">
        <f>'NOx-CEIP 2023'!E26</f>
        <v>31.304921270000001</v>
      </c>
      <c r="H4" s="3">
        <f>'NOx-CEIP 2023'!F26</f>
        <v>30.633827960000001</v>
      </c>
      <c r="I4" s="3">
        <f>'NOx-CEIP 2023'!G26</f>
        <v>32.225433039999999</v>
      </c>
      <c r="J4" s="3">
        <f>'NOx-CEIP 2023'!H26</f>
        <v>32.723132159999999</v>
      </c>
      <c r="K4" s="3">
        <f>'NOx-CEIP 2023'!I26</f>
        <v>32.5159886</v>
      </c>
      <c r="L4" s="3">
        <f>'NOx-CEIP 2023'!J26</f>
        <v>31.416118879999999</v>
      </c>
      <c r="M4" s="3">
        <f>'NOx-CEIP 2023'!K26</f>
        <v>31.271383759999999</v>
      </c>
      <c r="N4" s="3">
        <f>'NOx-CEIP 2023'!L26</f>
        <v>30.813051990000002</v>
      </c>
      <c r="O4" s="3">
        <f>'NOx-CEIP 2023'!M26</f>
        <v>27.547616860000002</v>
      </c>
      <c r="P4" s="3">
        <f>'NOx-CEIP 2023'!N26</f>
        <v>29.581011530000001</v>
      </c>
      <c r="Q4" s="3">
        <f>'NOx-CEIP 2023'!O26</f>
        <v>29.056555100000001</v>
      </c>
      <c r="R4" s="3">
        <f>'NOx-CEIP 2023'!P26</f>
        <v>30.002704850000001</v>
      </c>
      <c r="S4" s="3">
        <f>'NOx-CEIP 2023'!Q26</f>
        <v>26.713242770000001</v>
      </c>
      <c r="T4" s="3">
        <f>'NOx-CEIP 2023'!R26</f>
        <v>26.28277988</v>
      </c>
      <c r="U4" s="3">
        <f>'NOx-CEIP 2023'!S26</f>
        <v>28.471603529999999</v>
      </c>
      <c r="V4" s="3">
        <f>'NOx-CEIP 2023'!T26</f>
        <v>26.285065899999999</v>
      </c>
      <c r="W4" s="3">
        <f>'NOx-CEIP 2023'!U26</f>
        <v>26.078245249999998</v>
      </c>
      <c r="X4" s="3">
        <f>'NOx-CEIP 2023'!V26</f>
        <v>24.423900360000001</v>
      </c>
      <c r="Y4" s="3">
        <f>'NOx-CEIP 2023'!W26</f>
        <v>22.128001659999999</v>
      </c>
      <c r="Z4" s="3">
        <f>'NOx-CEIP 2023'!X26</f>
        <v>22.011208270000001</v>
      </c>
      <c r="AA4" s="3">
        <f>'NOx-CEIP 2023'!Y26</f>
        <v>21.260136989999999</v>
      </c>
      <c r="AB4" s="3">
        <f>'NOx-CEIP 2023'!Z26</f>
        <v>21.18792522</v>
      </c>
      <c r="AC4" s="3">
        <f>'NOx-CEIP 2023'!AA26</f>
        <v>22.053779890000001</v>
      </c>
      <c r="AD4" s="3">
        <f>'NOx-CEIP 2023'!AB26</f>
        <v>20.097358289999999</v>
      </c>
      <c r="AE4" s="3">
        <f>'NOx-CEIP 2023'!AC26</f>
        <v>20.43503866</v>
      </c>
      <c r="AF4" s="3">
        <f>'NOx-CEIP 2023'!AD26</f>
        <v>20.79278751</v>
      </c>
      <c r="AG4" s="3">
        <f>'NOx-CEIP 2023'!AE26</f>
        <v>19.56846543</v>
      </c>
      <c r="AH4" s="3">
        <f>'NOx-CEIP 2023'!AF26</f>
        <v>17.935807230000002</v>
      </c>
      <c r="AI4" s="3">
        <f>'NOx-CEIP 2023'!AG26</f>
        <v>19.620563109999999</v>
      </c>
      <c r="AJ4" s="3">
        <f>'NOx-CEIP 2023'!AH26</f>
        <v>0</v>
      </c>
      <c r="AK4" s="3">
        <f>'NOx-CEIP 2023'!AI26</f>
        <v>0</v>
      </c>
    </row>
    <row r="5" spans="1:37">
      <c r="A5" t="s">
        <v>63</v>
      </c>
      <c r="D5" s="3">
        <f>'NH3-CEIP 2023'!B26</f>
        <v>4.8451474689999996</v>
      </c>
      <c r="E5" s="3">
        <f>'NH3-CEIP 2023'!C26</f>
        <v>4.6928571540000004</v>
      </c>
      <c r="F5" s="3">
        <f>'NH3-CEIP 2023'!D26</f>
        <v>4.5402953070000001</v>
      </c>
      <c r="G5" s="3">
        <f>'NH3-CEIP 2023'!E26</f>
        <v>4.5635133090000002</v>
      </c>
      <c r="H5" s="3">
        <f>'NH3-CEIP 2023'!F26</f>
        <v>4.5725110090000003</v>
      </c>
      <c r="I5" s="3">
        <f>'NH3-CEIP 2023'!G26</f>
        <v>4.4394723699999998</v>
      </c>
      <c r="J5" s="3">
        <f>'NH3-CEIP 2023'!H26</f>
        <v>4.5490010490000001</v>
      </c>
      <c r="K5" s="3">
        <f>'NH3-CEIP 2023'!I26</f>
        <v>4.4814784430000003</v>
      </c>
      <c r="L5" s="3">
        <f>'NH3-CEIP 2023'!J26</f>
        <v>4.5846559950000003</v>
      </c>
      <c r="M5" s="3">
        <f>'NH3-CEIP 2023'!K26</f>
        <v>4.5753366230000001</v>
      </c>
      <c r="N5" s="3">
        <f>'NH3-CEIP 2023'!L26</f>
        <v>4.5632484910000004</v>
      </c>
      <c r="O5" s="3">
        <f>'NH3-CEIP 2023'!M26</f>
        <v>4.5644861209999998</v>
      </c>
      <c r="P5" s="3">
        <f>'NH3-CEIP 2023'!N26</f>
        <v>4.4769962120000004</v>
      </c>
      <c r="Q5" s="3">
        <f>'NH3-CEIP 2023'!O26</f>
        <v>4.4345102870000002</v>
      </c>
      <c r="R5" s="3">
        <f>'NH3-CEIP 2023'!P26</f>
        <v>4.4409832839999996</v>
      </c>
      <c r="S5" s="3">
        <f>'NH3-CEIP 2023'!Q26</f>
        <v>4.3656958880000003</v>
      </c>
      <c r="T5" s="3">
        <f>'NH3-CEIP 2023'!R26</f>
        <v>4.5277204549999999</v>
      </c>
      <c r="U5" s="3">
        <f>'NH3-CEIP 2023'!S26</f>
        <v>4.6214499519999999</v>
      </c>
      <c r="V5" s="3">
        <f>'NH3-CEIP 2023'!T26</f>
        <v>4.6328987340000003</v>
      </c>
      <c r="W5" s="3">
        <f>'NH3-CEIP 2023'!U26</f>
        <v>4.611585593</v>
      </c>
      <c r="X5" s="3">
        <f>'NH3-CEIP 2023'!V26</f>
        <v>4.5387164960000002</v>
      </c>
      <c r="Y5" s="3">
        <f>'NH3-CEIP 2023'!W26</f>
        <v>4.5718922070000003</v>
      </c>
      <c r="Z5" s="3">
        <f>'NH3-CEIP 2023'!X26</f>
        <v>4.4185398219999996</v>
      </c>
      <c r="AA5" s="3">
        <f>'NH3-CEIP 2023'!Y26</f>
        <v>4.3146470600000004</v>
      </c>
      <c r="AB5" s="3">
        <f>'NH3-CEIP 2023'!Z26</f>
        <v>4.6270041769999999</v>
      </c>
      <c r="AC5" s="3">
        <f>'NH3-CEIP 2023'!AA26</f>
        <v>4.6331768420000001</v>
      </c>
      <c r="AD5" s="3">
        <f>'NH3-CEIP 2023'!AB26</f>
        <v>4.6705783619999997</v>
      </c>
      <c r="AE5" s="3">
        <f>'NH3-CEIP 2023'!AC26</f>
        <v>4.6627966450000002</v>
      </c>
      <c r="AF5" s="3">
        <f>'NH3-CEIP 2023'!AD26</f>
        <v>4.5493589459999999</v>
      </c>
      <c r="AG5" s="3">
        <f>'NH3-CEIP 2023'!AE26</f>
        <v>4.460345588</v>
      </c>
      <c r="AH5" s="3">
        <f>'NH3-CEIP 2023'!AF26</f>
        <v>4.3869330130000002</v>
      </c>
      <c r="AI5" s="3">
        <f>'NH3-CEIP 2023'!AG26</f>
        <v>4.3681899419999999</v>
      </c>
      <c r="AJ5" s="3">
        <f>'NH3-CEIP 2023'!AH26</f>
        <v>0</v>
      </c>
      <c r="AK5" s="3">
        <f>'NH3-CEIP 2023'!AI26</f>
        <v>0</v>
      </c>
    </row>
    <row r="7" spans="1:37">
      <c r="A7" t="s">
        <v>65</v>
      </c>
      <c r="D7">
        <f t="shared" ref="D7:AE7" si="0">D4*14/46</f>
        <v>8.7820445908695657</v>
      </c>
      <c r="E7">
        <f t="shared" si="0"/>
        <v>8.4028146086956514</v>
      </c>
      <c r="F7">
        <f t="shared" si="0"/>
        <v>9.0606235269565225</v>
      </c>
      <c r="G7">
        <f t="shared" si="0"/>
        <v>9.5275847343478262</v>
      </c>
      <c r="H7">
        <f t="shared" si="0"/>
        <v>9.3233389443478263</v>
      </c>
      <c r="I7">
        <f t="shared" si="0"/>
        <v>9.8077404904347834</v>
      </c>
      <c r="J7">
        <f t="shared" si="0"/>
        <v>9.9592141356521733</v>
      </c>
      <c r="K7">
        <f t="shared" si="0"/>
        <v>9.89617044347826</v>
      </c>
      <c r="L7">
        <f t="shared" si="0"/>
        <v>9.5614274852173917</v>
      </c>
      <c r="M7">
        <f t="shared" si="0"/>
        <v>9.517377666086956</v>
      </c>
      <c r="N7">
        <f t="shared" si="0"/>
        <v>9.3778853882608697</v>
      </c>
      <c r="O7">
        <f t="shared" si="0"/>
        <v>8.3840573052173912</v>
      </c>
      <c r="P7">
        <f t="shared" si="0"/>
        <v>9.0029165526086956</v>
      </c>
      <c r="Q7">
        <f t="shared" si="0"/>
        <v>8.8432993782608698</v>
      </c>
      <c r="R7">
        <f t="shared" si="0"/>
        <v>9.1312579978260882</v>
      </c>
      <c r="S7">
        <f t="shared" si="0"/>
        <v>8.1301173647826097</v>
      </c>
      <c r="T7">
        <f t="shared" si="0"/>
        <v>7.99910692</v>
      </c>
      <c r="U7">
        <f t="shared" si="0"/>
        <v>8.6652706395652164</v>
      </c>
      <c r="V7">
        <f t="shared" si="0"/>
        <v>7.9998026652173904</v>
      </c>
      <c r="W7">
        <f t="shared" si="0"/>
        <v>7.9368572499999992</v>
      </c>
      <c r="X7">
        <f t="shared" si="0"/>
        <v>7.4333609791304349</v>
      </c>
      <c r="Y7">
        <f t="shared" si="0"/>
        <v>6.7346092008695653</v>
      </c>
      <c r="Z7">
        <f t="shared" si="0"/>
        <v>6.6990633865217397</v>
      </c>
      <c r="AA7">
        <f t="shared" si="0"/>
        <v>6.4704764752173904</v>
      </c>
      <c r="AB7">
        <f t="shared" si="0"/>
        <v>6.4484989799999992</v>
      </c>
      <c r="AC7">
        <f t="shared" si="0"/>
        <v>6.7120199665217397</v>
      </c>
      <c r="AD7">
        <f t="shared" si="0"/>
        <v>6.1165873056521738</v>
      </c>
      <c r="AE7">
        <f t="shared" si="0"/>
        <v>6.2193595921739133</v>
      </c>
      <c r="AF7">
        <f t="shared" ref="AF7:AG7" si="1">AF4*14/46</f>
        <v>6.328239676956521</v>
      </c>
      <c r="AG7">
        <f t="shared" si="1"/>
        <v>5.9556199134782606</v>
      </c>
      <c r="AH7">
        <f t="shared" ref="AH7:AK7" si="2">AH4*14/46</f>
        <v>5.4587239395652185</v>
      </c>
      <c r="AI7">
        <f t="shared" si="2"/>
        <v>5.9714757291304341</v>
      </c>
      <c r="AJ7">
        <f t="shared" si="2"/>
        <v>0</v>
      </c>
      <c r="AK7">
        <f t="shared" si="2"/>
        <v>0</v>
      </c>
    </row>
    <row r="8" spans="1:37">
      <c r="A8" t="s">
        <v>66</v>
      </c>
      <c r="D8">
        <f t="shared" ref="D8:H8" si="3">D5*14/17</f>
        <v>3.9901214450588234</v>
      </c>
      <c r="E8">
        <f t="shared" si="3"/>
        <v>3.8647058915294119</v>
      </c>
      <c r="F8">
        <f t="shared" si="3"/>
        <v>3.7390667234117645</v>
      </c>
      <c r="G8">
        <f t="shared" si="3"/>
        <v>3.7581874309411765</v>
      </c>
      <c r="H8">
        <f t="shared" si="3"/>
        <v>3.7655973015294117</v>
      </c>
      <c r="I8">
        <f>I5*14/17</f>
        <v>3.6560360694117646</v>
      </c>
      <c r="J8">
        <f t="shared" ref="J8:AE8" si="4">J5*14/17</f>
        <v>3.7462361579999999</v>
      </c>
      <c r="K8">
        <f t="shared" si="4"/>
        <v>3.6906293060000004</v>
      </c>
      <c r="L8">
        <f t="shared" si="4"/>
        <v>3.7755990547058826</v>
      </c>
      <c r="M8">
        <f t="shared" si="4"/>
        <v>3.7679242777647062</v>
      </c>
      <c r="N8">
        <f t="shared" si="4"/>
        <v>3.7579693455294123</v>
      </c>
      <c r="O8">
        <f t="shared" si="4"/>
        <v>3.7589885702352936</v>
      </c>
      <c r="P8">
        <f t="shared" si="4"/>
        <v>3.6869380569411767</v>
      </c>
      <c r="Q8">
        <f t="shared" si="4"/>
        <v>3.6519496481176468</v>
      </c>
      <c r="R8">
        <f t="shared" si="4"/>
        <v>3.6572803515294119</v>
      </c>
      <c r="S8">
        <f t="shared" si="4"/>
        <v>3.5952789665882356</v>
      </c>
      <c r="T8">
        <f t="shared" si="4"/>
        <v>3.7287109629411761</v>
      </c>
      <c r="U8">
        <f t="shared" si="4"/>
        <v>3.8058999604705881</v>
      </c>
      <c r="V8">
        <f t="shared" si="4"/>
        <v>3.8153283691764708</v>
      </c>
      <c r="W8">
        <f t="shared" si="4"/>
        <v>3.7977763707058823</v>
      </c>
      <c r="X8">
        <f t="shared" si="4"/>
        <v>3.7377665261176474</v>
      </c>
      <c r="Y8">
        <f t="shared" si="4"/>
        <v>3.7650876998823537</v>
      </c>
      <c r="Z8">
        <f t="shared" si="4"/>
        <v>3.6387975004705879</v>
      </c>
      <c r="AA8">
        <f t="shared" si="4"/>
        <v>3.5532387552941183</v>
      </c>
      <c r="AB8">
        <f t="shared" si="4"/>
        <v>3.8104740281176466</v>
      </c>
      <c r="AC8">
        <f t="shared" si="4"/>
        <v>3.8155573992941179</v>
      </c>
      <c r="AD8">
        <f t="shared" si="4"/>
        <v>3.8463586510588232</v>
      </c>
      <c r="AE8">
        <f t="shared" si="4"/>
        <v>3.8399501782352945</v>
      </c>
      <c r="AF8">
        <f t="shared" ref="AF8:AG8" si="5">AF5*14/17</f>
        <v>3.7465308967058824</v>
      </c>
      <c r="AG8">
        <f t="shared" si="5"/>
        <v>3.6732257783529412</v>
      </c>
      <c r="AH8">
        <f t="shared" ref="AH8:AK8" si="6">AH5*14/17</f>
        <v>3.6127683636470591</v>
      </c>
      <c r="AI8">
        <f t="shared" si="6"/>
        <v>3.5973328934117643</v>
      </c>
      <c r="AJ8">
        <f t="shared" si="6"/>
        <v>0</v>
      </c>
      <c r="AK8">
        <f t="shared" si="6"/>
        <v>0</v>
      </c>
    </row>
    <row r="9" spans="1:37">
      <c r="A9" t="s">
        <v>67</v>
      </c>
      <c r="D9">
        <f t="shared" ref="D9:H9" si="7">D7+D8</f>
        <v>12.77216603592839</v>
      </c>
      <c r="E9">
        <f t="shared" si="7"/>
        <v>12.267520500225064</v>
      </c>
      <c r="F9">
        <f t="shared" si="7"/>
        <v>12.799690250368286</v>
      </c>
      <c r="G9">
        <f t="shared" si="7"/>
        <v>13.285772165289004</v>
      </c>
      <c r="H9">
        <f t="shared" si="7"/>
        <v>13.088936245877239</v>
      </c>
      <c r="I9">
        <f>I7+I8</f>
        <v>13.463776559846547</v>
      </c>
      <c r="J9">
        <f t="shared" ref="J9:AD9" si="8">J7+J8</f>
        <v>13.705450293652174</v>
      </c>
      <c r="K9">
        <f t="shared" si="8"/>
        <v>13.58679974947826</v>
      </c>
      <c r="L9">
        <f t="shared" si="8"/>
        <v>13.337026539923274</v>
      </c>
      <c r="M9">
        <f t="shared" si="8"/>
        <v>13.285301943851662</v>
      </c>
      <c r="N9">
        <f t="shared" si="8"/>
        <v>13.135854733790282</v>
      </c>
      <c r="O9">
        <f t="shared" si="8"/>
        <v>12.143045875452685</v>
      </c>
      <c r="P9">
        <f t="shared" si="8"/>
        <v>12.689854609549872</v>
      </c>
      <c r="Q9">
        <f t="shared" si="8"/>
        <v>12.495249026378517</v>
      </c>
      <c r="R9">
        <f t="shared" si="8"/>
        <v>12.7885383493555</v>
      </c>
      <c r="S9">
        <f t="shared" si="8"/>
        <v>11.725396331370845</v>
      </c>
      <c r="T9">
        <f t="shared" si="8"/>
        <v>11.727817882941176</v>
      </c>
      <c r="U9">
        <f t="shared" si="8"/>
        <v>12.471170600035805</v>
      </c>
      <c r="V9">
        <f t="shared" si="8"/>
        <v>11.815131034393861</v>
      </c>
      <c r="W9">
        <f t="shared" si="8"/>
        <v>11.734633620705882</v>
      </c>
      <c r="X9">
        <f t="shared" si="8"/>
        <v>11.171127505248082</v>
      </c>
      <c r="Y9">
        <f t="shared" si="8"/>
        <v>10.499696900751919</v>
      </c>
      <c r="Z9">
        <f t="shared" si="8"/>
        <v>10.337860886992328</v>
      </c>
      <c r="AA9">
        <f t="shared" si="8"/>
        <v>10.02371523051151</v>
      </c>
      <c r="AB9">
        <f t="shared" si="8"/>
        <v>10.258973008117646</v>
      </c>
      <c r="AC9">
        <f t="shared" si="8"/>
        <v>10.527577365815858</v>
      </c>
      <c r="AD9">
        <f t="shared" si="8"/>
        <v>9.9629459567109961</v>
      </c>
      <c r="AE9">
        <f>AE7+AE8</f>
        <v>10.059309770409207</v>
      </c>
      <c r="AF9">
        <f>AF7+AF8</f>
        <v>10.074770573662404</v>
      </c>
      <c r="AG9">
        <f>AG7+AG8</f>
        <v>9.6288456918312022</v>
      </c>
      <c r="AH9">
        <f t="shared" ref="AH9:AK9" si="9">AH7+AH8</f>
        <v>9.0714923032122776</v>
      </c>
      <c r="AI9">
        <f t="shared" si="9"/>
        <v>9.568808622542198</v>
      </c>
      <c r="AJ9">
        <f t="shared" si="9"/>
        <v>0</v>
      </c>
      <c r="AK9">
        <f t="shared" si="9"/>
        <v>0</v>
      </c>
    </row>
    <row r="28" spans="1:37">
      <c r="A28" t="s">
        <v>95</v>
      </c>
    </row>
    <row r="29" spans="1:37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>
      <c r="A30" t="s">
        <v>68</v>
      </c>
      <c r="D30">
        <f t="shared" ref="D30:AK30" si="10">100*D4/AVERAGE($K4:$Q4)</f>
        <v>95.186325159607065</v>
      </c>
      <c r="E30">
        <f t="shared" si="10"/>
        <v>91.075948809319854</v>
      </c>
      <c r="F30">
        <f t="shared" si="10"/>
        <v>98.205770679225495</v>
      </c>
      <c r="G30">
        <f t="shared" si="10"/>
        <v>103.26704324095709</v>
      </c>
      <c r="H30">
        <f t="shared" si="10"/>
        <v>101.0532755951365</v>
      </c>
      <c r="I30">
        <f t="shared" si="10"/>
        <v>106.30357950746084</v>
      </c>
      <c r="J30">
        <f t="shared" si="10"/>
        <v>107.94536343346867</v>
      </c>
      <c r="K30">
        <f t="shared" si="10"/>
        <v>107.26204905030473</v>
      </c>
      <c r="L30">
        <f t="shared" si="10"/>
        <v>103.63385612322315</v>
      </c>
      <c r="M30">
        <f t="shared" si="10"/>
        <v>103.15641145033563</v>
      </c>
      <c r="N30">
        <f t="shared" si="10"/>
        <v>101.6444904873958</v>
      </c>
      <c r="O30">
        <f t="shared" si="10"/>
        <v>90.872643215784677</v>
      </c>
      <c r="P30">
        <f t="shared" si="10"/>
        <v>97.580299609543161</v>
      </c>
      <c r="Q30">
        <f t="shared" si="10"/>
        <v>95.850250063412872</v>
      </c>
      <c r="R30">
        <f t="shared" si="10"/>
        <v>98.971359562554269</v>
      </c>
      <c r="S30">
        <f t="shared" si="10"/>
        <v>88.120253440131862</v>
      </c>
      <c r="T30">
        <f t="shared" si="10"/>
        <v>86.700264886515612</v>
      </c>
      <c r="U30">
        <f t="shared" si="10"/>
        <v>93.920642301359678</v>
      </c>
      <c r="V30">
        <f t="shared" si="10"/>
        <v>86.707805890185739</v>
      </c>
      <c r="W30">
        <f t="shared" si="10"/>
        <v>86.025556705705583</v>
      </c>
      <c r="X30">
        <f t="shared" si="10"/>
        <v>80.568289977013819</v>
      </c>
      <c r="Y30">
        <f t="shared" si="10"/>
        <v>72.994698966038641</v>
      </c>
      <c r="Z30">
        <f t="shared" si="10"/>
        <v>72.609427016259119</v>
      </c>
      <c r="AA30">
        <f t="shared" si="10"/>
        <v>70.131832210003239</v>
      </c>
      <c r="AB30">
        <f t="shared" si="10"/>
        <v>69.893623785494526</v>
      </c>
      <c r="AC30">
        <f t="shared" si="10"/>
        <v>72.749860058254669</v>
      </c>
      <c r="AD30">
        <f t="shared" si="10"/>
        <v>66.296118417372313</v>
      </c>
      <c r="AE30">
        <f t="shared" si="10"/>
        <v>67.410040828154109</v>
      </c>
      <c r="AF30">
        <f t="shared" si="10"/>
        <v>68.590164095154819</v>
      </c>
      <c r="AG30">
        <f t="shared" si="10"/>
        <v>64.551434207104265</v>
      </c>
      <c r="AH30">
        <f t="shared" si="10"/>
        <v>59.165706401467695</v>
      </c>
      <c r="AI30">
        <f t="shared" si="10"/>
        <v>64.723291319502408</v>
      </c>
      <c r="AJ30">
        <f t="shared" si="10"/>
        <v>0</v>
      </c>
      <c r="AK30">
        <f t="shared" si="10"/>
        <v>0</v>
      </c>
    </row>
    <row r="31" spans="1:37">
      <c r="A31" t="s">
        <v>69</v>
      </c>
      <c r="D31">
        <f t="shared" ref="D31:AK31" si="11">100*D5/AVERAGE($K5:$Q5)</f>
        <v>107.05577607871965</v>
      </c>
      <c r="E31">
        <f t="shared" si="11"/>
        <v>103.69085107573258</v>
      </c>
      <c r="F31">
        <f t="shared" si="11"/>
        <v>100.31992644751712</v>
      </c>
      <c r="G31">
        <f t="shared" si="11"/>
        <v>100.8329389489963</v>
      </c>
      <c r="H31">
        <f t="shared" si="11"/>
        <v>101.03174729540611</v>
      </c>
      <c r="I31">
        <f t="shared" si="11"/>
        <v>98.092196984971238</v>
      </c>
      <c r="J31">
        <f t="shared" si="11"/>
        <v>100.51228384677363</v>
      </c>
      <c r="K31">
        <f t="shared" si="11"/>
        <v>99.020340611931374</v>
      </c>
      <c r="L31">
        <f t="shared" si="11"/>
        <v>101.30009638282068</v>
      </c>
      <c r="M31">
        <f t="shared" si="11"/>
        <v>101.09418054467341</v>
      </c>
      <c r="N31">
        <f t="shared" si="11"/>
        <v>100.82708767270576</v>
      </c>
      <c r="O31">
        <f t="shared" si="11"/>
        <v>100.85443368043741</v>
      </c>
      <c r="P31">
        <f t="shared" si="11"/>
        <v>98.921303643224178</v>
      </c>
      <c r="Q31">
        <f t="shared" si="11"/>
        <v>97.982557464207247</v>
      </c>
      <c r="R31">
        <f t="shared" si="11"/>
        <v>98.125581329182239</v>
      </c>
      <c r="S31">
        <f t="shared" si="11"/>
        <v>96.462071465077045</v>
      </c>
      <c r="T31">
        <f t="shared" si="11"/>
        <v>100.04207927185357</v>
      </c>
      <c r="U31">
        <f t="shared" si="11"/>
        <v>102.11307589414503</v>
      </c>
      <c r="V31">
        <f t="shared" si="11"/>
        <v>102.36604203191649</v>
      </c>
      <c r="W31">
        <f t="shared" si="11"/>
        <v>101.89511831596587</v>
      </c>
      <c r="X31">
        <f t="shared" si="11"/>
        <v>100.28504188766253</v>
      </c>
      <c r="Y31">
        <f t="shared" si="11"/>
        <v>101.0180745787813</v>
      </c>
      <c r="Z31">
        <f t="shared" si="11"/>
        <v>97.62968264752682</v>
      </c>
      <c r="AA31">
        <f t="shared" si="11"/>
        <v>95.334123980626799</v>
      </c>
      <c r="AB31">
        <f t="shared" si="11"/>
        <v>102.23579906649329</v>
      </c>
      <c r="AC31">
        <f t="shared" si="11"/>
        <v>102.37218695690881</v>
      </c>
      <c r="AD31">
        <f t="shared" si="11"/>
        <v>103.19859085395058</v>
      </c>
      <c r="AE31">
        <f t="shared" si="11"/>
        <v>103.02665021478737</v>
      </c>
      <c r="AF31">
        <f t="shared" si="11"/>
        <v>100.52019174665415</v>
      </c>
      <c r="AG31">
        <f t="shared" si="11"/>
        <v>98.553400398602633</v>
      </c>
      <c r="AH31">
        <f t="shared" si="11"/>
        <v>96.931315572320912</v>
      </c>
      <c r="AI31">
        <f t="shared" si="11"/>
        <v>96.517178742669842</v>
      </c>
      <c r="AJ31">
        <f t="shared" si="11"/>
        <v>0</v>
      </c>
      <c r="AK31">
        <f t="shared" si="11"/>
        <v>0</v>
      </c>
    </row>
    <row r="32" spans="1:37">
      <c r="A32" t="s">
        <v>57</v>
      </c>
      <c r="D32">
        <f t="shared" ref="D32:AK32" si="12">100*D9/AVERAGE($K9:$Q9)</f>
        <v>98.601603151597814</v>
      </c>
      <c r="E32">
        <f t="shared" si="12"/>
        <v>94.70572059701216</v>
      </c>
      <c r="F32">
        <f t="shared" si="12"/>
        <v>98.814091124399582</v>
      </c>
      <c r="G32">
        <f t="shared" si="12"/>
        <v>102.56666182692237</v>
      </c>
      <c r="H32">
        <f t="shared" si="12"/>
        <v>101.04708111076016</v>
      </c>
      <c r="I32">
        <f t="shared" si="12"/>
        <v>103.94086246149215</v>
      </c>
      <c r="J32">
        <f t="shared" si="12"/>
        <v>105.8065927946114</v>
      </c>
      <c r="K32">
        <f t="shared" si="12"/>
        <v>104.89060612191646</v>
      </c>
      <c r="L32">
        <f t="shared" si="12"/>
        <v>102.96234753076112</v>
      </c>
      <c r="M32">
        <f t="shared" si="12"/>
        <v>102.5630316997045</v>
      </c>
      <c r="N32">
        <f t="shared" si="12"/>
        <v>101.40929360570119</v>
      </c>
      <c r="O32">
        <f t="shared" si="12"/>
        <v>93.744771802600567</v>
      </c>
      <c r="P32">
        <f t="shared" si="12"/>
        <v>97.96615583782301</v>
      </c>
      <c r="Q32">
        <f t="shared" si="12"/>
        <v>96.46379340149312</v>
      </c>
      <c r="R32">
        <f t="shared" si="12"/>
        <v>98.727998028290799</v>
      </c>
      <c r="S32">
        <f t="shared" si="12"/>
        <v>90.52050158201618</v>
      </c>
      <c r="T32">
        <f t="shared" si="12"/>
        <v>90.539196051401959</v>
      </c>
      <c r="U32">
        <f t="shared" si="12"/>
        <v>96.277907042665618</v>
      </c>
      <c r="V32">
        <f t="shared" si="12"/>
        <v>91.213256871253122</v>
      </c>
      <c r="W32">
        <f t="shared" si="12"/>
        <v>90.591813803815327</v>
      </c>
      <c r="X32">
        <f t="shared" si="12"/>
        <v>86.241525355202185</v>
      </c>
      <c r="Y32">
        <f t="shared" si="12"/>
        <v>81.058055783781455</v>
      </c>
      <c r="Z32">
        <f t="shared" si="12"/>
        <v>79.808675658321803</v>
      </c>
      <c r="AA32">
        <f t="shared" si="12"/>
        <v>77.383459350846167</v>
      </c>
      <c r="AB32">
        <f t="shared" si="12"/>
        <v>79.199658260302414</v>
      </c>
      <c r="AC32">
        <f t="shared" si="12"/>
        <v>81.273294024827138</v>
      </c>
      <c r="AD32">
        <f t="shared" si="12"/>
        <v>76.914318266848866</v>
      </c>
      <c r="AE32">
        <f t="shared" si="12"/>
        <v>77.658250540334606</v>
      </c>
      <c r="AF32">
        <f t="shared" si="12"/>
        <v>77.777608524132205</v>
      </c>
      <c r="AG32">
        <f t="shared" si="12"/>
        <v>74.33505163048882</v>
      </c>
      <c r="AH32">
        <f t="shared" si="12"/>
        <v>70.032262464954229</v>
      </c>
      <c r="AI32">
        <f t="shared" si="12"/>
        <v>73.871563192915502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K32"/>
  <sheetViews>
    <sheetView zoomScale="50" zoomScaleNormal="50" workbookViewId="0"/>
  </sheetViews>
  <sheetFormatPr baseColWidth="10" defaultColWidth="9.140625" defaultRowHeight="15"/>
  <sheetData>
    <row r="2" spans="1:37">
      <c r="A2" s="1" t="s">
        <v>93</v>
      </c>
    </row>
    <row r="3" spans="1:37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>
      <c r="A4" t="s">
        <v>64</v>
      </c>
      <c r="D4" s="3">
        <f>'NOx-CEIP 2023'!B27</f>
        <v>168.72383210000001</v>
      </c>
      <c r="E4" s="3">
        <f>'NOx-CEIP 2023'!C27</f>
        <v>171.2635046</v>
      </c>
      <c r="F4" s="3">
        <f>'NOx-CEIP 2023'!D27</f>
        <v>179.93345170000001</v>
      </c>
      <c r="G4" s="3">
        <f>'NOx-CEIP 2023'!E27</f>
        <v>172.46933390000001</v>
      </c>
      <c r="H4" s="3">
        <f>'NOx-CEIP 2023'!F27</f>
        <v>172.3160067</v>
      </c>
      <c r="I4" s="3">
        <f>'NOx-CEIP 2023'!G27</f>
        <v>170.80738940000001</v>
      </c>
      <c r="J4" s="3">
        <f>'NOx-CEIP 2023'!H27</f>
        <v>174.48358590000001</v>
      </c>
      <c r="K4" s="3">
        <f>'NOx-CEIP 2023'!I27</f>
        <v>169.0668805</v>
      </c>
      <c r="L4" s="3">
        <f>'NOx-CEIP 2023'!J27</f>
        <v>178.391007</v>
      </c>
      <c r="M4" s="3">
        <f>'NOx-CEIP 2023'!K27</f>
        <v>179.42244059999999</v>
      </c>
      <c r="N4" s="3">
        <f>'NOx-CEIP 2023'!L27</f>
        <v>181.0049023</v>
      </c>
      <c r="O4" s="3">
        <f>'NOx-CEIP 2023'!M27</f>
        <v>180.07232289999999</v>
      </c>
      <c r="P4" s="3">
        <f>'NOx-CEIP 2023'!N27</f>
        <v>172.6970646</v>
      </c>
      <c r="Q4" s="3">
        <f>'NOx-CEIP 2023'!O27</f>
        <v>171.70336359999999</v>
      </c>
      <c r="R4" s="3">
        <f>'NOx-CEIP 2023'!P27</f>
        <v>173.73792990000001</v>
      </c>
      <c r="S4" s="3">
        <f>'NOx-CEIP 2023'!Q27</f>
        <v>175.1250972</v>
      </c>
      <c r="T4" s="3">
        <f>'NOx-CEIP 2023'!R27</f>
        <v>170.57881370000001</v>
      </c>
      <c r="U4" s="3">
        <f>'NOx-CEIP 2023'!S27</f>
        <v>166.63357859999999</v>
      </c>
      <c r="V4" s="3">
        <f>'NOx-CEIP 2023'!T27</f>
        <v>151.81243860000001</v>
      </c>
      <c r="W4" s="3">
        <f>'NOx-CEIP 2023'!U27</f>
        <v>127.22859769999999</v>
      </c>
      <c r="X4" s="3">
        <f>'NOx-CEIP 2023'!V27</f>
        <v>120.300449</v>
      </c>
      <c r="Y4" s="3">
        <f>'NOx-CEIP 2023'!W27</f>
        <v>108.21583699999999</v>
      </c>
      <c r="Z4" s="3">
        <f>'NOx-CEIP 2023'!X27</f>
        <v>110.034333</v>
      </c>
      <c r="AA4" s="3">
        <f>'NOx-CEIP 2023'!Y27</f>
        <v>111.6927996</v>
      </c>
      <c r="AB4" s="3">
        <f>'NOx-CEIP 2023'!Z27</f>
        <v>110.51515209999999</v>
      </c>
      <c r="AC4" s="3">
        <f>'NOx-CEIP 2023'!AA27</f>
        <v>113.3785599</v>
      </c>
      <c r="AD4" s="3">
        <f>'NOx-CEIP 2023'!AB27</f>
        <v>113.50175609999999</v>
      </c>
      <c r="AE4" s="3">
        <f>'NOx-CEIP 2023'!AC27</f>
        <v>111.1325188</v>
      </c>
      <c r="AF4" s="3">
        <f>'NOx-CEIP 2023'!AD27</f>
        <v>112.3218104</v>
      </c>
      <c r="AG4" s="3">
        <f>'NOx-CEIP 2023'!AE27</f>
        <v>104.21809589999999</v>
      </c>
      <c r="AH4" s="3">
        <f>'NOx-CEIP 2023'!AF27</f>
        <v>96.299400719999994</v>
      </c>
      <c r="AI4" s="3">
        <f>'NOx-CEIP 2023'!AG27</f>
        <v>100.00406889999999</v>
      </c>
      <c r="AJ4" s="3">
        <f>'NOx-CEIP 2023'!AH27</f>
        <v>0</v>
      </c>
      <c r="AK4" s="3">
        <f>'NOx-CEIP 2023'!AI27</f>
        <v>0</v>
      </c>
    </row>
    <row r="5" spans="1:37">
      <c r="A5" t="s">
        <v>63</v>
      </c>
      <c r="D5" s="3">
        <f>'NH3-CEIP 2023'!B27</f>
        <v>110.6985866</v>
      </c>
      <c r="E5" s="3">
        <f>'NH3-CEIP 2023'!C27</f>
        <v>112.7268292</v>
      </c>
      <c r="F5" s="3">
        <f>'NH3-CEIP 2023'!D27</f>
        <v>115.5308495</v>
      </c>
      <c r="G5" s="3">
        <f>'NH3-CEIP 2023'!E27</f>
        <v>114.9640436</v>
      </c>
      <c r="H5" s="3">
        <f>'NH3-CEIP 2023'!F27</f>
        <v>115.973617</v>
      </c>
      <c r="I5" s="3">
        <f>'NH3-CEIP 2023'!G27</f>
        <v>116.70737219999999</v>
      </c>
      <c r="J5" s="3">
        <f>'NH3-CEIP 2023'!H27</f>
        <v>120.98970850000001</v>
      </c>
      <c r="K5" s="3">
        <f>'NH3-CEIP 2023'!I27</f>
        <v>124.1096113</v>
      </c>
      <c r="L5" s="3">
        <f>'NH3-CEIP 2023'!J27</f>
        <v>128.4272005</v>
      </c>
      <c r="M5" s="3">
        <f>'NH3-CEIP 2023'!K27</f>
        <v>126.22959520000001</v>
      </c>
      <c r="N5" s="3">
        <f>'NH3-CEIP 2023'!L27</f>
        <v>120.73471480000001</v>
      </c>
      <c r="O5" s="3">
        <f>'NH3-CEIP 2023'!M27</f>
        <v>120.8357439</v>
      </c>
      <c r="P5" s="3">
        <f>'NH3-CEIP 2023'!N27</f>
        <v>121.2374633</v>
      </c>
      <c r="Q5" s="3">
        <f>'NH3-CEIP 2023'!O27</f>
        <v>121.2579666</v>
      </c>
      <c r="R5" s="3">
        <f>'NH3-CEIP 2023'!P27</f>
        <v>118.6967898</v>
      </c>
      <c r="S5" s="3">
        <f>'NH3-CEIP 2023'!Q27</f>
        <v>120.2922933</v>
      </c>
      <c r="T5" s="3">
        <f>'NH3-CEIP 2023'!R27</f>
        <v>121.9090058</v>
      </c>
      <c r="U5" s="3">
        <f>'NH3-CEIP 2023'!S27</f>
        <v>115.117482</v>
      </c>
      <c r="V5" s="3">
        <f>'NH3-CEIP 2023'!T27</f>
        <v>117.0843213</v>
      </c>
      <c r="W5" s="3">
        <f>'NH3-CEIP 2023'!U27</f>
        <v>117.20530909999999</v>
      </c>
      <c r="X5" s="3">
        <f>'NH3-CEIP 2023'!V27</f>
        <v>115.2155822</v>
      </c>
      <c r="Y5" s="3">
        <f>'NH3-CEIP 2023'!W27</f>
        <v>111.23641979999999</v>
      </c>
      <c r="Z5" s="3">
        <f>'NH3-CEIP 2023'!X27</f>
        <v>117.49669470000001</v>
      </c>
      <c r="AA5" s="3">
        <f>'NH3-CEIP 2023'!Y27</f>
        <v>118.3674005</v>
      </c>
      <c r="AB5" s="3">
        <f>'NH3-CEIP 2023'!Z27</f>
        <v>114.7142345</v>
      </c>
      <c r="AC5" s="3">
        <f>'NH3-CEIP 2023'!AA27</f>
        <v>120.00021479999999</v>
      </c>
      <c r="AD5" s="3">
        <f>'NH3-CEIP 2023'!AB27</f>
        <v>125.2939971</v>
      </c>
      <c r="AE5" s="3">
        <f>'NH3-CEIP 2023'!AC27</f>
        <v>129.6349337</v>
      </c>
      <c r="AF5" s="3">
        <f>'NH3-CEIP 2023'!AD27</f>
        <v>136.37003279999999</v>
      </c>
      <c r="AG5" s="3">
        <f>'NH3-CEIP 2023'!AE27</f>
        <v>126.1118433</v>
      </c>
      <c r="AH5" s="3">
        <f>'NH3-CEIP 2023'!AF27</f>
        <v>123.7491498</v>
      </c>
      <c r="AI5" s="3">
        <f>'NH3-CEIP 2023'!AG27</f>
        <v>124.66862089999999</v>
      </c>
      <c r="AJ5" s="3">
        <f>'NH3-CEIP 2023'!AH27</f>
        <v>0</v>
      </c>
      <c r="AK5" s="3">
        <f>'NH3-CEIP 2023'!AI27</f>
        <v>0</v>
      </c>
    </row>
    <row r="7" spans="1:37">
      <c r="A7" t="s">
        <v>65</v>
      </c>
      <c r="D7">
        <f t="shared" ref="D7:AE7" si="0">D4*14/46</f>
        <v>51.350731508695659</v>
      </c>
      <c r="E7">
        <f t="shared" si="0"/>
        <v>52.123675313043478</v>
      </c>
      <c r="F7">
        <f t="shared" si="0"/>
        <v>54.762354865217397</v>
      </c>
      <c r="G7">
        <f t="shared" si="0"/>
        <v>52.490666839130434</v>
      </c>
      <c r="H7">
        <f t="shared" si="0"/>
        <v>52.444002039130439</v>
      </c>
      <c r="I7">
        <f t="shared" si="0"/>
        <v>51.984857643478264</v>
      </c>
      <c r="J7">
        <f t="shared" si="0"/>
        <v>53.103700056521745</v>
      </c>
      <c r="K7">
        <f t="shared" si="0"/>
        <v>51.455137543478259</v>
      </c>
      <c r="L7">
        <f t="shared" si="0"/>
        <v>54.292915173913045</v>
      </c>
      <c r="M7">
        <f t="shared" si="0"/>
        <v>54.606829747826076</v>
      </c>
      <c r="N7">
        <f t="shared" si="0"/>
        <v>55.088448526086957</v>
      </c>
      <c r="O7">
        <f t="shared" si="0"/>
        <v>54.804620013043476</v>
      </c>
      <c r="P7">
        <f t="shared" si="0"/>
        <v>52.5599761826087</v>
      </c>
      <c r="Q7">
        <f t="shared" si="0"/>
        <v>52.25754544347825</v>
      </c>
      <c r="R7">
        <f t="shared" si="0"/>
        <v>52.876761273913054</v>
      </c>
      <c r="S7">
        <f t="shared" si="0"/>
        <v>53.298942626086955</v>
      </c>
      <c r="T7">
        <f t="shared" si="0"/>
        <v>51.915291126086963</v>
      </c>
      <c r="U7">
        <f t="shared" si="0"/>
        <v>50.7145674</v>
      </c>
      <c r="V7">
        <f t="shared" si="0"/>
        <v>46.203785660869571</v>
      </c>
      <c r="W7">
        <f t="shared" si="0"/>
        <v>38.721747126086953</v>
      </c>
      <c r="X7">
        <f t="shared" si="0"/>
        <v>36.613180130434785</v>
      </c>
      <c r="Y7">
        <f t="shared" si="0"/>
        <v>32.935254739130436</v>
      </c>
      <c r="Z7">
        <f t="shared" si="0"/>
        <v>33.488710043478257</v>
      </c>
      <c r="AA7">
        <f t="shared" si="0"/>
        <v>33.993460747826092</v>
      </c>
      <c r="AB7">
        <f t="shared" si="0"/>
        <v>33.635046291304342</v>
      </c>
      <c r="AC7">
        <f t="shared" si="0"/>
        <v>34.506518230434779</v>
      </c>
      <c r="AD7">
        <f t="shared" si="0"/>
        <v>34.544012726086955</v>
      </c>
      <c r="AE7">
        <f t="shared" si="0"/>
        <v>33.822940504347827</v>
      </c>
      <c r="AF7">
        <f t="shared" ref="AF7:AG7" si="1">AF4*14/46</f>
        <v>34.184898817391307</v>
      </c>
      <c r="AG7">
        <f t="shared" si="1"/>
        <v>31.718550926086955</v>
      </c>
      <c r="AH7">
        <f t="shared" ref="AH7:AK7" si="2">AH4*14/46</f>
        <v>29.308513262608695</v>
      </c>
      <c r="AI7">
        <f t="shared" si="2"/>
        <v>30.436020969565217</v>
      </c>
      <c r="AJ7">
        <f t="shared" si="2"/>
        <v>0</v>
      </c>
      <c r="AK7">
        <f t="shared" si="2"/>
        <v>0</v>
      </c>
    </row>
    <row r="8" spans="1:37">
      <c r="A8" t="s">
        <v>66</v>
      </c>
      <c r="D8">
        <f t="shared" ref="D8:H8" si="3">D5*14/17</f>
        <v>91.163541905882354</v>
      </c>
      <c r="E8">
        <f t="shared" si="3"/>
        <v>92.833859341176463</v>
      </c>
      <c r="F8">
        <f t="shared" si="3"/>
        <v>95.143052529411761</v>
      </c>
      <c r="G8">
        <f t="shared" si="3"/>
        <v>94.676271200000002</v>
      </c>
      <c r="H8">
        <f t="shared" si="3"/>
        <v>95.507684588235293</v>
      </c>
      <c r="I8">
        <f>I5*14/17</f>
        <v>96.111953576470583</v>
      </c>
      <c r="J8">
        <f t="shared" ref="J8:AE8" si="4">J5*14/17</f>
        <v>99.638583470588244</v>
      </c>
      <c r="K8">
        <f t="shared" si="4"/>
        <v>102.20791518823529</v>
      </c>
      <c r="L8">
        <f t="shared" si="4"/>
        <v>105.76357688235294</v>
      </c>
      <c r="M8">
        <f t="shared" si="4"/>
        <v>103.95378428235296</v>
      </c>
      <c r="N8">
        <f t="shared" si="4"/>
        <v>99.428588658823529</v>
      </c>
      <c r="O8">
        <f t="shared" si="4"/>
        <v>99.511789094117646</v>
      </c>
      <c r="P8">
        <f t="shared" si="4"/>
        <v>99.842616835294123</v>
      </c>
      <c r="Q8">
        <f t="shared" si="4"/>
        <v>99.859501905882354</v>
      </c>
      <c r="R8">
        <f t="shared" si="4"/>
        <v>97.750297482352948</v>
      </c>
      <c r="S8">
        <f t="shared" si="4"/>
        <v>99.064241541176472</v>
      </c>
      <c r="T8">
        <f t="shared" si="4"/>
        <v>100.39565183529412</v>
      </c>
      <c r="U8">
        <f t="shared" si="4"/>
        <v>94.802632235294112</v>
      </c>
      <c r="V8">
        <f t="shared" si="4"/>
        <v>96.42238224705882</v>
      </c>
      <c r="W8">
        <f t="shared" si="4"/>
        <v>96.522019258823519</v>
      </c>
      <c r="X8">
        <f t="shared" si="4"/>
        <v>94.883420635294115</v>
      </c>
      <c r="Y8">
        <f t="shared" si="4"/>
        <v>91.606463364705874</v>
      </c>
      <c r="Z8">
        <f t="shared" si="4"/>
        <v>96.761983870588239</v>
      </c>
      <c r="AA8">
        <f t="shared" si="4"/>
        <v>97.479035705882353</v>
      </c>
      <c r="AB8">
        <f t="shared" si="4"/>
        <v>94.47054605882353</v>
      </c>
      <c r="AC8">
        <f t="shared" si="4"/>
        <v>98.823706305882354</v>
      </c>
      <c r="AD8">
        <f t="shared" si="4"/>
        <v>103.18329172941176</v>
      </c>
      <c r="AE8">
        <f t="shared" si="4"/>
        <v>106.75818069411764</v>
      </c>
      <c r="AF8">
        <f t="shared" ref="AF8:AG8" si="5">AF5*14/17</f>
        <v>112.30473289411763</v>
      </c>
      <c r="AG8">
        <f t="shared" si="5"/>
        <v>103.85681212941176</v>
      </c>
      <c r="AH8">
        <f t="shared" ref="AH8:AK8" si="6">AH5*14/17</f>
        <v>101.91106454117647</v>
      </c>
      <c r="AI8">
        <f t="shared" si="6"/>
        <v>102.66827603529411</v>
      </c>
      <c r="AJ8">
        <f t="shared" si="6"/>
        <v>0</v>
      </c>
      <c r="AK8">
        <f t="shared" si="6"/>
        <v>0</v>
      </c>
    </row>
    <row r="9" spans="1:37">
      <c r="A9" t="s">
        <v>67</v>
      </c>
      <c r="D9">
        <f t="shared" ref="D9:H9" si="7">D7+D8</f>
        <v>142.51427341457801</v>
      </c>
      <c r="E9">
        <f t="shared" si="7"/>
        <v>144.95753465421996</v>
      </c>
      <c r="F9">
        <f t="shared" si="7"/>
        <v>149.90540739462915</v>
      </c>
      <c r="G9">
        <f t="shared" si="7"/>
        <v>147.16693803913043</v>
      </c>
      <c r="H9">
        <f t="shared" si="7"/>
        <v>147.95168662736575</v>
      </c>
      <c r="I9">
        <f>I7+I8</f>
        <v>148.09681121994885</v>
      </c>
      <c r="J9">
        <f t="shared" ref="J9:AD9" si="8">J7+J8</f>
        <v>152.74228352710998</v>
      </c>
      <c r="K9">
        <f t="shared" si="8"/>
        <v>153.66305273171355</v>
      </c>
      <c r="L9">
        <f t="shared" si="8"/>
        <v>160.05649205626599</v>
      </c>
      <c r="M9">
        <f t="shared" si="8"/>
        <v>158.56061403017904</v>
      </c>
      <c r="N9">
        <f t="shared" si="8"/>
        <v>154.51703718491049</v>
      </c>
      <c r="O9">
        <f t="shared" si="8"/>
        <v>154.31640910716112</v>
      </c>
      <c r="P9">
        <f t="shared" si="8"/>
        <v>152.40259301790283</v>
      </c>
      <c r="Q9">
        <f t="shared" si="8"/>
        <v>152.1170473493606</v>
      </c>
      <c r="R9">
        <f t="shared" si="8"/>
        <v>150.627058756266</v>
      </c>
      <c r="S9">
        <f t="shared" si="8"/>
        <v>152.36318416726343</v>
      </c>
      <c r="T9">
        <f t="shared" si="8"/>
        <v>152.31094296138107</v>
      </c>
      <c r="U9">
        <f t="shared" si="8"/>
        <v>145.51719963529411</v>
      </c>
      <c r="V9">
        <f t="shared" si="8"/>
        <v>142.62616790792839</v>
      </c>
      <c r="W9">
        <f t="shared" si="8"/>
        <v>135.24376638491049</v>
      </c>
      <c r="X9">
        <f t="shared" si="8"/>
        <v>131.49660076572889</v>
      </c>
      <c r="Y9">
        <f t="shared" si="8"/>
        <v>124.5417181038363</v>
      </c>
      <c r="Z9">
        <f t="shared" si="8"/>
        <v>130.25069391406649</v>
      </c>
      <c r="AA9">
        <f t="shared" si="8"/>
        <v>131.47249645370846</v>
      </c>
      <c r="AB9">
        <f t="shared" si="8"/>
        <v>128.10559235012786</v>
      </c>
      <c r="AC9">
        <f t="shared" si="8"/>
        <v>133.33022453631713</v>
      </c>
      <c r="AD9">
        <f t="shared" si="8"/>
        <v>137.72730445549871</v>
      </c>
      <c r="AE9">
        <f>AE7+AE8</f>
        <v>140.58112119846547</v>
      </c>
      <c r="AF9">
        <f>AF7+AF8</f>
        <v>146.48963171150893</v>
      </c>
      <c r="AG9">
        <f>AG7+AG8</f>
        <v>135.57536305549871</v>
      </c>
      <c r="AH9">
        <f t="shared" ref="AH9:AK9" si="9">AH7+AH8</f>
        <v>131.21957780378517</v>
      </c>
      <c r="AI9">
        <f t="shared" si="9"/>
        <v>133.10429700485932</v>
      </c>
      <c r="AJ9">
        <f t="shared" si="9"/>
        <v>0</v>
      </c>
      <c r="AK9">
        <f t="shared" si="9"/>
        <v>0</v>
      </c>
    </row>
    <row r="28" spans="1:37">
      <c r="A28" t="s">
        <v>95</v>
      </c>
    </row>
    <row r="29" spans="1:37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>
      <c r="A30" t="s">
        <v>68</v>
      </c>
      <c r="D30">
        <f t="shared" ref="D30:AK30" si="10">100*D4/AVERAGE($K4:$Q4)</f>
        <v>95.837966112933415</v>
      </c>
      <c r="E30">
        <f t="shared" si="10"/>
        <v>97.28054268296232</v>
      </c>
      <c r="F30">
        <f t="shared" si="10"/>
        <v>102.20521802982296</v>
      </c>
      <c r="G30">
        <f t="shared" si="10"/>
        <v>97.965473946987245</v>
      </c>
      <c r="H30">
        <f t="shared" si="10"/>
        <v>97.878381526106921</v>
      </c>
      <c r="I30">
        <f t="shared" si="10"/>
        <v>97.021461600360496</v>
      </c>
      <c r="J30">
        <f t="shared" si="10"/>
        <v>99.109602861772046</v>
      </c>
      <c r="K30">
        <f t="shared" si="10"/>
        <v>96.032823357017406</v>
      </c>
      <c r="L30">
        <f t="shared" si="10"/>
        <v>101.32908357359474</v>
      </c>
      <c r="M30">
        <f t="shared" si="10"/>
        <v>101.91495515542292</v>
      </c>
      <c r="N30">
        <f t="shared" si="10"/>
        <v>102.81381993873184</v>
      </c>
      <c r="O30">
        <f t="shared" si="10"/>
        <v>102.28409920027772</v>
      </c>
      <c r="P30">
        <f t="shared" si="10"/>
        <v>98.094828803606063</v>
      </c>
      <c r="Q30">
        <f t="shared" si="10"/>
        <v>97.530389971349408</v>
      </c>
      <c r="R30">
        <f t="shared" si="10"/>
        <v>98.686057749202831</v>
      </c>
      <c r="S30">
        <f t="shared" si="10"/>
        <v>99.473992038246081</v>
      </c>
      <c r="T30">
        <f t="shared" si="10"/>
        <v>96.891626769571133</v>
      </c>
      <c r="U30">
        <f t="shared" si="10"/>
        <v>94.650667071611792</v>
      </c>
      <c r="V30">
        <f t="shared" si="10"/>
        <v>86.232011002721791</v>
      </c>
      <c r="W30">
        <f t="shared" si="10"/>
        <v>72.26797710320993</v>
      </c>
      <c r="X30">
        <f t="shared" si="10"/>
        <v>68.332672457317159</v>
      </c>
      <c r="Y30">
        <f t="shared" si="10"/>
        <v>61.46841018370116</v>
      </c>
      <c r="Z30">
        <f t="shared" si="10"/>
        <v>62.501346407679364</v>
      </c>
      <c r="AA30">
        <f t="shared" si="10"/>
        <v>63.443383248782091</v>
      </c>
      <c r="AB30">
        <f t="shared" si="10"/>
        <v>62.774459719762859</v>
      </c>
      <c r="AC30">
        <f t="shared" si="10"/>
        <v>64.400923369197173</v>
      </c>
      <c r="AD30">
        <f t="shared" si="10"/>
        <v>64.470900876783929</v>
      </c>
      <c r="AE30">
        <f t="shared" si="10"/>
        <v>63.125134358534616</v>
      </c>
      <c r="AF30">
        <f t="shared" si="10"/>
        <v>63.800671931624123</v>
      </c>
      <c r="AG30">
        <f t="shared" si="10"/>
        <v>59.197626197221986</v>
      </c>
      <c r="AH30">
        <f t="shared" si="10"/>
        <v>54.699674539333529</v>
      </c>
      <c r="AI30">
        <f t="shared" si="10"/>
        <v>56.803988192452017</v>
      </c>
      <c r="AJ30">
        <f t="shared" si="10"/>
        <v>0</v>
      </c>
      <c r="AK30">
        <f t="shared" si="10"/>
        <v>0</v>
      </c>
    </row>
    <row r="31" spans="1:37">
      <c r="A31" t="s">
        <v>69</v>
      </c>
      <c r="D31">
        <f t="shared" ref="D31:AK31" si="11">100*D5/AVERAGE($K5:$Q5)</f>
        <v>89.807730905709036</v>
      </c>
      <c r="E31">
        <f t="shared" si="11"/>
        <v>91.45320688897958</v>
      </c>
      <c r="F31">
        <f t="shared" si="11"/>
        <v>93.728057077144015</v>
      </c>
      <c r="G31">
        <f t="shared" si="11"/>
        <v>93.268217856911662</v>
      </c>
      <c r="H31">
        <f t="shared" si="11"/>
        <v>94.087266220775433</v>
      </c>
      <c r="I31">
        <f t="shared" si="11"/>
        <v>94.682548342943591</v>
      </c>
      <c r="J31">
        <f t="shared" si="11"/>
        <v>98.156729160335814</v>
      </c>
      <c r="K31">
        <f t="shared" si="11"/>
        <v>100.68784902121365</v>
      </c>
      <c r="L31">
        <f t="shared" si="11"/>
        <v>104.19062986914</v>
      </c>
      <c r="M31">
        <f t="shared" si="11"/>
        <v>102.40775303682315</v>
      </c>
      <c r="N31">
        <f t="shared" si="11"/>
        <v>97.949857453156739</v>
      </c>
      <c r="O31">
        <f t="shared" si="11"/>
        <v>98.031820507113608</v>
      </c>
      <c r="P31">
        <f t="shared" si="11"/>
        <v>98.35772808084954</v>
      </c>
      <c r="Q31">
        <f t="shared" si="11"/>
        <v>98.374362031703257</v>
      </c>
      <c r="R31">
        <f t="shared" si="11"/>
        <v>96.296526316533019</v>
      </c>
      <c r="S31">
        <f t="shared" si="11"/>
        <v>97.590929012972836</v>
      </c>
      <c r="T31">
        <f t="shared" si="11"/>
        <v>98.902538181719848</v>
      </c>
      <c r="U31">
        <f t="shared" si="11"/>
        <v>93.392699613734763</v>
      </c>
      <c r="V31">
        <f t="shared" si="11"/>
        <v>94.988360227067034</v>
      </c>
      <c r="W31">
        <f t="shared" si="11"/>
        <v>95.086515407896371</v>
      </c>
      <c r="X31">
        <f t="shared" si="11"/>
        <v>93.472286504895635</v>
      </c>
      <c r="Y31">
        <f t="shared" si="11"/>
        <v>90.24406510636409</v>
      </c>
      <c r="Z31">
        <f t="shared" si="11"/>
        <v>95.322911195397779</v>
      </c>
      <c r="AA31">
        <f t="shared" si="11"/>
        <v>96.0292988249616</v>
      </c>
      <c r="AB31">
        <f t="shared" si="11"/>
        <v>93.065552320524432</v>
      </c>
      <c r="AC31">
        <f t="shared" si="11"/>
        <v>97.353971088422938</v>
      </c>
      <c r="AD31">
        <f t="shared" si="11"/>
        <v>101.64871947567836</v>
      </c>
      <c r="AE31">
        <f t="shared" si="11"/>
        <v>105.17044164057134</v>
      </c>
      <c r="AF31">
        <f t="shared" si="11"/>
        <v>110.63450388539211</v>
      </c>
      <c r="AG31">
        <f t="shared" si="11"/>
        <v>102.31222308225338</v>
      </c>
      <c r="AH31">
        <f t="shared" si="11"/>
        <v>100.39541322426132</v>
      </c>
      <c r="AI31">
        <f t="shared" si="11"/>
        <v>101.14136324639445</v>
      </c>
      <c r="AJ31">
        <f t="shared" si="11"/>
        <v>0</v>
      </c>
      <c r="AK31">
        <f t="shared" si="11"/>
        <v>0</v>
      </c>
    </row>
    <row r="32" spans="1:37">
      <c r="A32" t="s">
        <v>57</v>
      </c>
      <c r="D32">
        <f t="shared" ref="D32:AK32" si="12">100*D9/AVERAGE($K9:$Q9)</f>
        <v>91.891061558571948</v>
      </c>
      <c r="E32">
        <f t="shared" si="12"/>
        <v>93.466439684540376</v>
      </c>
      <c r="F32">
        <f t="shared" si="12"/>
        <v>96.656753662778101</v>
      </c>
      <c r="G32">
        <f t="shared" si="12"/>
        <v>94.891029780578847</v>
      </c>
      <c r="H32">
        <f t="shared" si="12"/>
        <v>95.397023875779112</v>
      </c>
      <c r="I32">
        <f t="shared" si="12"/>
        <v>95.490598031905378</v>
      </c>
      <c r="J32">
        <f t="shared" si="12"/>
        <v>98.485928755756362</v>
      </c>
      <c r="K32">
        <f t="shared" si="12"/>
        <v>99.079626900049092</v>
      </c>
      <c r="L32">
        <f t="shared" si="12"/>
        <v>103.20202048538768</v>
      </c>
      <c r="M32">
        <f t="shared" si="12"/>
        <v>102.23750081668472</v>
      </c>
      <c r="N32">
        <f t="shared" si="12"/>
        <v>99.630263240386057</v>
      </c>
      <c r="O32">
        <f t="shared" si="12"/>
        <v>99.500901271222347</v>
      </c>
      <c r="P32">
        <f t="shared" si="12"/>
        <v>98.266901420847859</v>
      </c>
      <c r="Q32">
        <f t="shared" si="12"/>
        <v>98.082785865422281</v>
      </c>
      <c r="R32">
        <f t="shared" si="12"/>
        <v>97.122063614596698</v>
      </c>
      <c r="S32">
        <f t="shared" si="12"/>
        <v>98.241491186256667</v>
      </c>
      <c r="T32">
        <f t="shared" si="12"/>
        <v>98.207806841870578</v>
      </c>
      <c r="U32">
        <f t="shared" si="12"/>
        <v>93.827303252770179</v>
      </c>
      <c r="V32">
        <f t="shared" si="12"/>
        <v>91.963209446149591</v>
      </c>
      <c r="W32">
        <f t="shared" si="12"/>
        <v>87.203147898992725</v>
      </c>
      <c r="X32">
        <f t="shared" si="12"/>
        <v>84.787031826318994</v>
      </c>
      <c r="Y32">
        <f t="shared" si="12"/>
        <v>80.30262801535838</v>
      </c>
      <c r="Z32">
        <f t="shared" si="12"/>
        <v>83.983689813906594</v>
      </c>
      <c r="AA32">
        <f t="shared" si="12"/>
        <v>84.771489728207513</v>
      </c>
      <c r="AB32">
        <f t="shared" si="12"/>
        <v>82.600560565597149</v>
      </c>
      <c r="AC32">
        <f t="shared" si="12"/>
        <v>85.969324874877231</v>
      </c>
      <c r="AD32">
        <f t="shared" si="12"/>
        <v>88.80449592020878</v>
      </c>
      <c r="AE32">
        <f t="shared" si="12"/>
        <v>90.644594064216975</v>
      </c>
      <c r="AF32">
        <f t="shared" si="12"/>
        <v>94.454312840203158</v>
      </c>
      <c r="AG32">
        <f t="shared" si="12"/>
        <v>87.416956448407277</v>
      </c>
      <c r="AH32">
        <f t="shared" si="12"/>
        <v>84.608411584014874</v>
      </c>
      <c r="AI32">
        <f t="shared" si="12"/>
        <v>85.823650198204177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n H E V V f w g l 6 m j A A A A 9 g A A A B I A H A B D b 2 5 m a W c v U G F j a 2 F n Z S 5 4 b W w g o h g A K K A U A A A A A A A A A A A A A A A A A A A A A A A A A A A A h Y 8 x D o I w G I W v Q r r T l j p o y E 8 Z X C E h M T G u T a n Q A I X Q Y r m b g 0 f y C m I U d X N 8 3 / u G 9 + 7 X G 6 R z 1 w Y X N V r d m w R F m K J A G d m X 2 l Q J m t w 5 3 K G U Q y F k I y o V L L K x 8 W z L B N X O D T E h 3 n v s N 7 g f K 8 I o j c g p z w 6 y V p 1 A H 1 n / l 0 N t r B N G K s T h + B r D G Y 7 o F j O 6 b A K y Q s i 1 + Q p s 6 Z 7 t D 4 T 9 1 L p p V H x o w y I D s k Y g 7 w / 8 A V B L A w Q U A A I A C A C c c R V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H E V V S i K R 7 g O A A A A E Q A A A B M A H A B G b 3 J t d W x h c y 9 T Z W N 0 a W 9 u M S 5 t I K I Y A C i g F A A A A A A A A A A A A A A A A A A A A A A A A A A A A C t O T S 7 J z M 9 T C I b Q h t Y A U E s B A i 0 A F A A C A A g A n H E V V f w g l 6 m j A A A A 9 g A A A B I A A A A A A A A A A A A A A A A A A A A A A E N v b m Z p Z y 9 Q Y W N r Y W d l L n h t b F B L A Q I t A B Q A A g A I A J x x F V U P y u m r p A A A A O k A A A A T A A A A A A A A A A A A A A A A A O 8 A A A B b Q 2 9 u d G V u d F 9 U e X B l c 1 0 u e G 1 s U E s B A i 0 A F A A C A A g A n H E V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Q v B W R M s h R L o Z Q H g Z l A X C E A A A A A A g A A A A A A E G Y A A A A B A A A g A A A A 9 t m E 5 p g + Q l g P f / M j p Q X C W L c x 4 b F V 0 8 Z 8 8 B R 7 / + 5 W 7 x 8 A A A A A D o A A A A A C A A A g A A A A 1 T F t b C i Z p Y P E v a C H g P w N C G L g f T 2 / K u z 3 Y E m / P x B B Q T R Q A A A A V 5 Q q B Z z J j Q R e s Q 7 N x U f + y 7 K J H S r U L S p 8 B r t o i s B E j F o G q G 2 b I r d b W 6 + 5 q S / n M o 3 9 z R 8 2 m R d p F D W 0 4 n E 5 k a a E Q 3 V 5 M i 4 2 F V Z 5 M j i J V 1 E X R / h A A A A A e X u 9 h D M M 2 I V i m P J 0 o T s K H G R E F m V w k I 2 A T v P j U f f x w 4 k z c L n E H B q P 7 v + + 3 w d O i 2 T r S x O z 0 U K 2 c f i C o h 9 V N C w D J w = = < / D a t a M a s h u p > 
</file>

<file path=customXml/itemProps1.xml><?xml version="1.0" encoding="utf-8"?>
<ds:datastoreItem xmlns:ds="http://schemas.openxmlformats.org/officeDocument/2006/customXml" ds:itemID="{084FDA08-5F10-4A84-8E9D-4F0C9FEA49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21</vt:i4>
      </vt:variant>
      <vt:variant>
        <vt:lpstr>Navngitte områder</vt:lpstr>
      </vt:variant>
      <vt:variant>
        <vt:i4>2</vt:i4>
      </vt:variant>
    </vt:vector>
  </HeadingPairs>
  <TitlesOfParts>
    <vt:vector size="23" baseType="lpstr">
      <vt:lpstr>NOx-CEIP 2023</vt:lpstr>
      <vt:lpstr>NH3-CEIP 2023</vt:lpstr>
      <vt:lpstr>BELGIUM</vt:lpstr>
      <vt:lpstr>DENMARK</vt:lpstr>
      <vt:lpstr>FINLAND</vt:lpstr>
      <vt:lpstr>FRANCE</vt:lpstr>
      <vt:lpstr>GERMANY</vt:lpstr>
      <vt:lpstr>ICELAND</vt:lpstr>
      <vt:lpstr>IRELAND</vt:lpstr>
      <vt:lpstr>LUXEMBOURG</vt:lpstr>
      <vt:lpstr>NETHERLANDS</vt:lpstr>
      <vt:lpstr>NORWAY</vt:lpstr>
      <vt:lpstr>PORTUGAL</vt:lpstr>
      <vt:lpstr>SPAIN</vt:lpstr>
      <vt:lpstr>SWITZERLAND</vt:lpstr>
      <vt:lpstr>SWEDEN</vt:lpstr>
      <vt:lpstr>UNITED KINGDOM</vt:lpstr>
      <vt:lpstr>NORTH SEA</vt:lpstr>
      <vt:lpstr>NE ATLANTIC</vt:lpstr>
      <vt:lpstr>OTHER</vt:lpstr>
      <vt:lpstr>TABLES</vt:lpstr>
      <vt:lpstr>'NH3-CEIP 2023'!national_trends_NH3_1990_2019</vt:lpstr>
      <vt:lpstr>'NOx-CEIP 2023'!national_trends_NOx_1990_2019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Gauss</dc:creator>
  <cp:lastModifiedBy>Michael Gauss</cp:lastModifiedBy>
  <dcterms:created xsi:type="dcterms:W3CDTF">2018-07-09T08:26:55Z</dcterms:created>
  <dcterms:modified xsi:type="dcterms:W3CDTF">2024-01-06T14:45:25Z</dcterms:modified>
</cp:coreProperties>
</file>